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240" yWindow="1335" windowWidth="9180" windowHeight="3300" tabRatio="944" activeTab="1"/>
  </bookViews>
  <sheets>
    <sheet name="Consolidated balance sheet" sheetId="43" r:id="rId1"/>
    <sheet name="Consolidated income" sheetId="45" r:id="rId2"/>
    <sheet name="Equity" sheetId="47" r:id="rId3"/>
    <sheet name="20-3Dépréciations" sheetId="37" state="hidden"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CPT615480" localSheetId="3">[1]DETCONSO!#REF!</definedName>
    <definedName name="_CPT715480" localSheetId="3">[1]DETCONSO!#REF!</definedName>
    <definedName name="_CPT715570" localSheetId="3">[1]DETCONSO!#REF!</definedName>
    <definedName name="_CPT715725" localSheetId="3">[1]DETCONSO!#REF!</definedName>
    <definedName name="_CPT715770" localSheetId="3">[1]DETCONSO!#REF!</definedName>
    <definedName name="_CPT719125" localSheetId="3">[1]DETCONSO!#REF!</definedName>
    <definedName name="_CPT753708" localSheetId="3">[1]DETCONSO!#REF!</definedName>
    <definedName name="_IAM10645" localSheetId="3">#REF!</definedName>
    <definedName name="_IMM2" localSheetId="3">[2]EXPERTISE!#REF!</definedName>
    <definedName name="_Key1" hidden="1">#REF!</definedName>
    <definedName name="_MEQ2661" localSheetId="3">#REF!</definedName>
    <definedName name="_MEQ2663" localSheetId="3">#REF!</definedName>
    <definedName name="_Order1" hidden="1">0</definedName>
    <definedName name="_Order2" hidden="1">0</definedName>
    <definedName name="_PPA01" localSheetId="3">[3]PORT_HORS_CONSO!#REF!</definedName>
    <definedName name="_Sort" hidden="1">#REF!</definedName>
    <definedName name="_ste2" localSheetId="3">[2]EXPERTISE!#REF!</definedName>
    <definedName name="CPTA47840" localSheetId="3">[1]DETCONSO!#REF!</definedName>
    <definedName name="CPTA47900" localSheetId="3">[1]DETCONSO!#REF!</definedName>
    <definedName name="ecartconv1998" localSheetId="3">'[4]Ecarts conversion 1201'!#REF!</definedName>
    <definedName name="ecartconv1999" localSheetId="3">'[4]Ecarts conversion 1201'!#REF!</definedName>
    <definedName name="ecartconv2000" localSheetId="3">'[4]Ecarts conversion 1201'!#REF!</definedName>
    <definedName name="Entrées_97" localSheetId="3">#REF!</definedName>
    <definedName name="EXPERT" localSheetId="3">[2]EXPERTISE!#REF!</definedName>
    <definedName name="FRS" localSheetId="3">[2]EXPERTISE!#REF!</definedName>
    <definedName name="HHHHHH" localSheetId="3">[5]EXPERTISE!#REF!</definedName>
    <definedName name="IAMFDSPROPRES" localSheetId="3">#REF!+#REF!-'20-3Dépréciations'!_IAM10645</definedName>
    <definedName name="IAMFDSPROV" localSheetId="3">#REF!+#REF!+#REF!+'20-3Dépréciations'!_IAM10645</definedName>
    <definedName name="IAMIMMO" localSheetId="3">[6]Placements!#REF!</definedName>
    <definedName name="IAMIMMO1" localSheetId="3">[6]Placements!#REF!</definedName>
    <definedName name="IAMIMMO2" localSheetId="3">[6]Placements!#REF!</definedName>
    <definedName name="IAMMEQ" localSheetId="3">[6]Placements!#REF!</definedName>
    <definedName name="IAMMEQ1" localSheetId="3">[6]Placements!#REF!</definedName>
    <definedName name="IAMMEQ2" localSheetId="3">[6]Placements!#REF!</definedName>
    <definedName name="IAMVMOB" localSheetId="3">[6]Placements!#REF!</definedName>
    <definedName name="IAMVMOB1" localSheetId="3">[6]Placements!#REF!</definedName>
    <definedName name="IAMVMOB2" localSheetId="3">[6]Placements!#REF!</definedName>
    <definedName name="IFRS_B1D311" localSheetId="3">[1]DETCONSO!#REF!</definedName>
    <definedName name="IFRS_B1D312" localSheetId="3">[1]DETCONSO!#REF!</definedName>
    <definedName name="IFRS_B1D313" localSheetId="3">[1]DETCONSO!#REF!</definedName>
    <definedName name="IFRS_B1D314" localSheetId="3">[1]DETCONSO!#REF!</definedName>
    <definedName name="IFRS_B1D315" localSheetId="3">[1]DETCONSO!#REF!</definedName>
    <definedName name="IFRS_B1D316" localSheetId="3">[1]DETCONSO!#REF!</definedName>
    <definedName name="IFRS_B1D317" localSheetId="3">[1]DETCONSO!#REF!</definedName>
    <definedName name="IFRS_B1D318" localSheetId="3">[1]DETCONSO!#REF!</definedName>
    <definedName name="IFRS_B1D319" localSheetId="3">[1]DETCONSO!#REF!</definedName>
    <definedName name="IFRS_B1D320" localSheetId="3">[1]DETCONSO!#REF!</definedName>
    <definedName name="IFRS_B1D321" localSheetId="3">[1]DETCONSO!#REF!</definedName>
    <definedName name="IFRS_B1D322" localSheetId="3">[1]DETCONSO!#REF!</definedName>
    <definedName name="IFRS_B1D323" localSheetId="3">[1]DETCONSO!#REF!</definedName>
    <definedName name="IFRS_B1D324" localSheetId="3">[1]DETCONSO!#REF!</definedName>
    <definedName name="IFRS_B1D325" localSheetId="3">[1]DETCONSO!#REF!</definedName>
    <definedName name="IFRS_B1D326" localSheetId="3">[1]DETCONSO!#REF!</definedName>
    <definedName name="IFRS_B1D327" localSheetId="3">[1]DETCONSO!#REF!</definedName>
    <definedName name="IFRS_B1D328" localSheetId="3">[1]DETCONSO!#REF!</definedName>
    <definedName name="IFRS_B1D329" localSheetId="3">[1]DETCONSO!#REF!</definedName>
    <definedName name="IFRS_B1D330" localSheetId="3">[1]DETCONSO!#REF!</definedName>
    <definedName name="IFRS_B1D331" localSheetId="3">[1]DETCONSO!#REF!</definedName>
    <definedName name="IFRS_B1D332" localSheetId="3">[1]DETCONSO!#REF!</definedName>
    <definedName name="IFRS_B1D333" localSheetId="3">[1]DETCONSO!#REF!</definedName>
    <definedName name="IFRS_B1D334" localSheetId="3">[1]DETCONSO!#REF!</definedName>
    <definedName name="IFRS_B1D335" localSheetId="3">[1]DETCONSO!#REF!</definedName>
    <definedName name="IFRS_B1D336" localSheetId="3">[1]DETCONSO!#REF!</definedName>
    <definedName name="IFRS_B1D337" localSheetId="3">[1]DETCONSO!#REF!</definedName>
    <definedName name="IFRS_B1D338" localSheetId="3">[1]DETCONSO!#REF!</definedName>
    <definedName name="IFRS_B1D339" localSheetId="3">[1]DETCONSO!#REF!</definedName>
    <definedName name="IFRS_B1D340" localSheetId="3">[1]DETCONSO!#REF!</definedName>
    <definedName name="LLLLLLLLLL" localSheetId="3">[7]PORT_HORS_CONSO!#REF!</definedName>
    <definedName name="M" localSheetId="3">[3]BALANCE!#REF!</definedName>
    <definedName name="MODE" localSheetId="3">[2]EXPERTISE!#REF!</definedName>
    <definedName name="natact" localSheetId="3">#REF!</definedName>
    <definedName name="Nom_Imm" localSheetId="3">[2]EXPERTISE!#REF!</definedName>
    <definedName name="NOMIMMEUBLE" localSheetId="3">[5]EXPERTISE!#REF!</definedName>
    <definedName name="P" localSheetId="3">[3]BALANCE!#REF!</definedName>
    <definedName name="PARC_DE_MONFORT" localSheetId="3">[3]PORT_HORS_CONSO!#REF!</definedName>
    <definedName name="pel_libcpte" localSheetId="3">#REF!</definedName>
    <definedName name="pel_s9612" localSheetId="3">#REF!</definedName>
    <definedName name="pel_s9712" localSheetId="3">#REF!</definedName>
    <definedName name="PO" localSheetId="3">[8]BALANCE!#REF!</definedName>
    <definedName name="port2" localSheetId="3">[2]EXPERTISE!#REF!</definedName>
    <definedName name="prêtées" localSheetId="3">#REF!</definedName>
    <definedName name="PREVI10645" localSheetId="3">#REF!</definedName>
    <definedName name="PREVIFDSPROPRES" localSheetId="3">#REF!+#REF!-'20-3Dépréciations'!PREVI10645</definedName>
    <definedName name="Prov_01_01_97" localSheetId="3">#REF!</definedName>
    <definedName name="Prov_31_12_97" localSheetId="3">#REF!</definedName>
    <definedName name="Repr_1997" localSheetId="3">#REF!</definedName>
    <definedName name="SDQSD" localSheetId="3">[5]EXPERTISE!#REF!</definedName>
    <definedName name="Sorties_97" localSheetId="3">#REF!</definedName>
    <definedName name="SS_HTM_COUT_AMORTI" localSheetId="3">[1]DETCONSO!#REF!</definedName>
    <definedName name="SSSSS" localSheetId="3">[5]EXPERTISE!#REF!</definedName>
    <definedName name="sté" localSheetId="3">#REF!</definedName>
    <definedName name="T_111" localSheetId="3">#REF!</definedName>
    <definedName name="T_112" localSheetId="3">#REF!</definedName>
    <definedName name="T_113" localSheetId="3">#REF!</definedName>
    <definedName name="T_19" localSheetId="3">#REF!</definedName>
    <definedName name="typact" localSheetId="3">#REF!</definedName>
    <definedName name="V.E._Millions" localSheetId="3">[2]EXPERTISE!#REF!</definedName>
    <definedName name="valeurs" localSheetId="3">#REF!</definedName>
    <definedName name="VB_au_1_1_97" localSheetId="3">#REF!</definedName>
    <definedName name="VBVDWSD" localSheetId="3">[8]BALANCE!#REF!</definedName>
    <definedName name="VNC_au_31_12_97" localSheetId="3">#REF!</definedName>
    <definedName name="VVDFGVF" localSheetId="3">[5]EXPERTISE!#REF!</definedName>
    <definedName name="wrn.etafifrffrf." hidden="1">{#N/A,"francaisfrf",FALSE,"UNITE";"ACTFRF",#N/A,FALSE,"ACTIF";"PASFRF",#N/A,FALSE,"PASSIF";"RESFRF",#N/A,FALSE,"RESULTATS";"FPFRF",#N/A,FALSE,"FP";"N03FRF",#N/A,FALSE,"NOTE03";"N04FRF",#N/A,FALSE,"NOTE04";"N05FRF",#N/A,FALSE,"NOTE05";"N06FRF",#N/A,FALSE,"NOTE06";"N07FRF",#N/A,FALSE,"NOTE07";"N08FRF",#N/A,FALSE,"NOTE08";"N09FRF",#N/A,FALSE,"NOTE09";"N10FRF",#N/A,FALSE,"NOTE10";"N11FRF",#N/A,FALSE,"NOTE11";"N12FRF",#N/A,FALSE,"NOTE12";"N13FRF",#N/A,FALSE,"NOTE13";"N14FRF",#N/A,FALSE,"NOTE14";"N15FRF",#N/A,FALSE,"NOTE15";"N16FRF",#N/A,FALSE,"NOTE16";"N17FRF",#N/A,FALSE,"NOTE17";"N18FRF",#N/A,FALSE,"NOTE18";"N19FRF",#N/A,FALSE,"NOTE19";"N20FRF",#N/A,FALSE,"NOTE20";"N21FRF",#N/A,FALSE,"NOTE21";"N22FRF",#N/A,FALSE,"NOTE22";"N23FRF",#N/A,FALSE,"NOTE23";"N24FRF",#N/A,FALSE,"NOTE24";"N25FRF",#N/A,FALSE,"NOTE25";"N26FRF",#N/A,FALSE,"NOTE26";"N27FRF",#N/A,FALSE,"NOTE27";"N28FRF",#N/A,FALSE,"NOTE28";"N29FRF",#N/A,FALSE,"NOTE29";"N30FRF",#N/A,FALSE,"NOTE30";"N31FRF",#N/A,FALSE,"NOTE31";"N32FRF",#N/A,FALSE,"NOTE32";"N33FRF",#N/A,FALSE,"NOTE33";"BILSOCFRF",#N/A,FALSE,"bilan soc";"RESSOCFRF",#N/A,FALSE,"PL soc";"cinqexFRF",#N/A,FALSE,"5ex"}</definedName>
    <definedName name="wrn.etafifrffrf2." hidden="1">{#N/A,"francaisfrf",FALSE,"UNITE";"ACTFRF",#N/A,FALSE,"ACTIF";"PASFRF",#N/A,FALSE,"PASSIF";"RESFRF",#N/A,FALSE,"RESULTATS";"FPFRF",#N/A,FALSE,"FP";"N03FRF",#N/A,FALSE,"NOTE03";"N04FRF",#N/A,FALSE,"NOTE04";"N05FRF",#N/A,FALSE,"NOTE05";"N06FRF",#N/A,FALSE,"NOTE06";"N07FRF",#N/A,FALSE,"NOTE07";"N08FRF",#N/A,FALSE,"NOTE08";"N09FRF",#N/A,FALSE,"NOTE09";"N10FRF",#N/A,FALSE,"NOTE10";"N11FRF",#N/A,FALSE,"NOTE11";"N12FRF",#N/A,FALSE,"NOTE12";"N13FRF",#N/A,FALSE,"NOTE13";"N14FRF",#N/A,FALSE,"NOTE14";"N15FRF",#N/A,FALSE,"NOTE15";"N16FRF",#N/A,FALSE,"NOTE16";"N17FRF",#N/A,FALSE,"NOTE17";"N18FRF",#N/A,FALSE,"NOTE18";"N19FRF",#N/A,FALSE,"NOTE19";"N20FRF",#N/A,FALSE,"NOTE20";"N21FRF",#N/A,FALSE,"NOTE21";"N22FRF",#N/A,FALSE,"NOTE22";"N23FRF",#N/A,FALSE,"NOTE23";"N24FRF",#N/A,FALSE,"NOTE24";"N25FRF",#N/A,FALSE,"NOTE25";"N26FRF",#N/A,FALSE,"NOTE26";"N27FRF",#N/A,FALSE,"NOTE27";"N28FRF",#N/A,FALSE,"NOTE28";"N29FRF",#N/A,FALSE,"NOTE29";"N30FRF",#N/A,FALSE,"NOTE30";"N31FRF",#N/A,FALSE,"NOTE31";"N32FRF",#N/A,FALSE,"NOTE32";"N33FRF",#N/A,FALSE,"NOTE33";"BILSOCFRF",#N/A,FALSE,"bilan soc";"RESSOCFRF",#N/A,FALSE,"PL soc";"cinqexFRF",#N/A,FALSE,"5ex"}</definedName>
    <definedName name="wrn.etatfifrfeur" hidden="1">{#N/A,"francaiseur",FALSE,"UNITE";"ACTEUR",#N/A,FALSE,"ACTIF";"PASEUR",#N/A,FALSE,"PASSIF";"RESEUR",#N/A,FALSE,"RESULTATS";"FPEUR",#N/A,FALSE,"FP";"N03EUR",#N/A,FALSE,"NOTE03";"N04EUR",#N/A,FALSE,"NOTE04";"N05EUR",#N/A,FALSE,"NOTE05";"N06EUR",#N/A,FALSE,"NOTE06";"N07EUR",#N/A,FALSE,"NOTE07";"N08EUR",#N/A,FALSE,"NOTE08";"N09EUR",#N/A,FALSE,"NOTE09";"N10EUR",#N/A,FALSE,"NOTE10";"N11EUR",#N/A,FALSE,"NOTE11";"N12EUR",#N/A,FALSE,"NOTE12";"N13EUR",#N/A,FALSE,"NOTE13";"N14EUR",#N/A,FALSE,"NOTE14";"N15EUR",#N/A,FALSE,"NOTE15";"N16EUR",#N/A,FALSE,"NOTE16";"N18EUR",#N/A,FALSE,"NOTE18";"N19EUR",#N/A,FALSE,"NOTE19";"N20EUR",#N/A,FALSE,"NOTE20";"N21EUR",#N/A,FALSE,"NOTE21";"N22EUR",#N/A,FALSE,"NOTE22";"N23EUR",#N/A,FALSE,"NOTE23";"N24EUR",#N/A,FALSE,"NOTE24";"N25EUR",#N/A,FALSE,"NOTE25";"N26EUR",#N/A,FALSE,"NOTE26";"N27EUR",#N/A,FALSE,"NOTE27";"N28EUR",#N/A,FALSE,"NOTE28";"N29EUR",#N/A,FALSE,"NOTE29";"N30EUR",#N/A,FALSE,"NOTE30";"N31EUR",#N/A,FALSE,"NOTE31";"N32EUR",#N/A,FALSE,"NOTE32";"N33EUR",#N/A,FALSE,"NOTE33";"BILSOCEUR",#N/A,FALSE,"bilan soc";"RESSOCEUR",#N/A,FALSE,"PL soc";"cinqexEUR",#N/A,FALSE,"5ex"}</definedName>
    <definedName name="wrn.etatfifrfeur." hidden="1">{#N/A,"francaiseur",FALSE,"UNITE";"ACTEUR",#N/A,FALSE,"ACTIF";"PASEUR",#N/A,FALSE,"PASSIF";"RESEUR",#N/A,FALSE,"RESULTATS";"FPEUR",#N/A,FALSE,"FP";"N03EUR",#N/A,FALSE,"NOTE03";"N04EUR",#N/A,FALSE,"NOTE04";"N05EUR",#N/A,FALSE,"NOTE05";"N06EUR",#N/A,FALSE,"NOTE06";"N07EUR",#N/A,FALSE,"NOTE07";"N08EUR",#N/A,FALSE,"NOTE08";"N09EUR",#N/A,FALSE,"NOTE09";"N10EUR",#N/A,FALSE,"NOTE10";"N11EUR",#N/A,FALSE,"NOTE11";"N12EUR",#N/A,FALSE,"NOTE12";"N13EUR",#N/A,FALSE,"NOTE13";"N14EUR",#N/A,FALSE,"NOTE14";"N15EUR",#N/A,FALSE,"NOTE15";"N16EUR",#N/A,FALSE,"NOTE16";"N18EUR",#N/A,FALSE,"NOTE18";"N19EUR",#N/A,FALSE,"NOTE19";"N20EUR",#N/A,FALSE,"NOTE20";"N21EUR",#N/A,FALSE,"NOTE21";"N22EUR",#N/A,FALSE,"NOTE22";"N23EUR",#N/A,FALSE,"NOTE23";"N24EUR",#N/A,FALSE,"NOTE24";"N25EUR",#N/A,FALSE,"NOTE25";"N26EUR",#N/A,FALSE,"NOTE26";"N27EUR",#N/A,FALSE,"NOTE27";"N28EUR",#N/A,FALSE,"NOTE28";"N29EUR",#N/A,FALSE,"NOTE29";"N30EUR",#N/A,FALSE,"NOTE30";"N31EUR",#N/A,FALSE,"NOTE31";"N32EUR",#N/A,FALSE,"NOTE32";"N33EUR",#N/A,FALSE,"NOTE33";"BILSOCEUR",#N/A,FALSE,"bilan soc";"RESSOCEUR",#N/A,FALSE,"PL soc";"cinqexEUR",#N/A,FALSE,"5ex"}</definedName>
    <definedName name="X" localSheetId="3">[2]BALANCE!#REF!</definedName>
    <definedName name="XX" localSheetId="3">[2]BALANCE!#REF!</definedName>
    <definedName name="XXWXS" localSheetId="3">[8]BALANCE!#REF!</definedName>
    <definedName name="XXX" localSheetId="3">[2]BALANCE!#REF!</definedName>
    <definedName name="_xlnm.Print_Area" localSheetId="3">'20-3Dépréciations'!$B$1:$G$26</definedName>
    <definedName name="_xlnm.Print_Area" localSheetId="0">'Consolidated balance sheet'!$A$1:$D$67</definedName>
    <definedName name="_xlnm.Print_Area" localSheetId="1">'Consolidated income'!$A$1:$D$42</definedName>
    <definedName name="_xlnm.Print_Area" localSheetId="2">Equity!$A$1:$K$33</definedName>
    <definedName name="zZone_d_impression">#REF!</definedName>
  </definedNames>
  <calcPr calcId="145621"/>
</workbook>
</file>

<file path=xl/calcChain.xml><?xml version="1.0" encoding="utf-8"?>
<calcChain xmlns="http://schemas.openxmlformats.org/spreadsheetml/2006/main">
  <c r="E14" i="37" l="1"/>
  <c r="E18" i="37"/>
  <c r="E19" i="37"/>
  <c r="E21" i="37"/>
  <c r="C23" i="37"/>
  <c r="E15" i="37"/>
  <c r="C13" i="37"/>
  <c r="C14" i="37"/>
  <c r="C21" i="37"/>
  <c r="E13" i="37"/>
  <c r="E16" i="37"/>
  <c r="C19" i="37"/>
  <c r="C22" i="37"/>
  <c r="C16" i="37"/>
  <c r="C12" i="37"/>
  <c r="E12" i="37"/>
  <c r="C17" i="37"/>
  <c r="E23" i="37"/>
  <c r="C15" i="37"/>
  <c r="E22" i="37"/>
  <c r="E17" i="37"/>
  <c r="C18" i="37"/>
  <c r="E24" i="37" l="1"/>
  <c r="C24" i="37"/>
</calcChain>
</file>

<file path=xl/sharedStrings.xml><?xml version="1.0" encoding="utf-8"?>
<sst xmlns="http://schemas.openxmlformats.org/spreadsheetml/2006/main" count="183" uniqueCount="151">
  <si>
    <t>CA=C</t>
  </si>
  <si>
    <t>VA=2IFRS</t>
  </si>
  <si>
    <t>CC=EUR</t>
  </si>
  <si>
    <t>SC=CNPIFRS</t>
  </si>
  <si>
    <t>TOTAL</t>
  </si>
  <si>
    <t>Reprises</t>
  </si>
  <si>
    <t>Dettes Etat, organismes de sécurité sociale, collectivités publiques</t>
  </si>
  <si>
    <t>Créanciers divers</t>
  </si>
  <si>
    <t>Dividendes à payer</t>
  </si>
  <si>
    <t>C/C entreprises liées créditeurs</t>
  </si>
  <si>
    <t>Autres comptes créditeurs</t>
  </si>
  <si>
    <t>Fournisseurs autres dettes</t>
  </si>
  <si>
    <t>{AC=P46500000}</t>
  </si>
  <si>
    <t>Comptes de régularisation créditeaurs</t>
  </si>
  <si>
    <t>{AC=P46860000}+{AC=P48500000}+{AC=P4168100AJ}+{AC=P4168100L}</t>
  </si>
  <si>
    <t>{AC=P48100000}</t>
  </si>
  <si>
    <t>DIR</t>
  </si>
  <si>
    <t>Dotations</t>
  </si>
  <si>
    <t>Obligations taux fixe</t>
  </si>
  <si>
    <t>{AC=A23015000A}</t>
  </si>
  <si>
    <t>{AC=A23025000A}</t>
  </si>
  <si>
    <t>{AC=A23035000A}</t>
  </si>
  <si>
    <t>{AC=A23045000A}</t>
  </si>
  <si>
    <t>{AC=A23055000A}</t>
  </si>
  <si>
    <t>{AC=A23065000A}</t>
  </si>
  <si>
    <t>{AC=A23075000A}</t>
  </si>
  <si>
    <t>{AC=A23085100A}</t>
  </si>
  <si>
    <t>RU sum [All values]</t>
  </si>
  <si>
    <t>FL=F20</t>
  </si>
  <si>
    <t>FL=F30</t>
  </si>
  <si>
    <t>en milliers d'euros</t>
  </si>
  <si>
    <t>DP=2014.12</t>
  </si>
  <si>
    <t>ASSETS (in € millions)</t>
  </si>
  <si>
    <t>Goodwill</t>
  </si>
  <si>
    <t>Value of In-Force business</t>
  </si>
  <si>
    <t>Other intangible assets</t>
  </si>
  <si>
    <t>Total intangible assets</t>
  </si>
  <si>
    <t>Investment property</t>
  </si>
  <si>
    <t>Held-to-maturity investments</t>
  </si>
  <si>
    <t>Available-for-sale financial assets</t>
  </si>
  <si>
    <t>Securities held for trading</t>
  </si>
  <si>
    <t>Loans and receivables</t>
  </si>
  <si>
    <t>Derivative instruments</t>
  </si>
  <si>
    <t>Insurance investments</t>
  </si>
  <si>
    <t>Other investments</t>
  </si>
  <si>
    <t>Investments in equity-accounted companies</t>
  </si>
  <si>
    <r>
      <t>Reinsurers</t>
    </r>
    <r>
      <rPr>
        <sz val="12"/>
        <color indexed="30"/>
        <rFont val="Arial"/>
        <family val="2"/>
      </rPr>
      <t xml:space="preserve">’ </t>
    </r>
    <r>
      <rPr>
        <b/>
        <sz val="10"/>
        <color indexed="30"/>
        <rFont val="Arial"/>
        <family val="2"/>
      </rPr>
      <t>share of insurance and financial liabilities</t>
    </r>
  </si>
  <si>
    <t>Current tax assets</t>
  </si>
  <si>
    <t>Other receivables</t>
  </si>
  <si>
    <t>Owner-occupied property and other property and equipment</t>
  </si>
  <si>
    <t>Other non-current assets</t>
  </si>
  <si>
    <t>Deferred participation asset</t>
  </si>
  <si>
    <t>Deferred tax assets</t>
  </si>
  <si>
    <t>Other assets</t>
  </si>
  <si>
    <t>Non-current assets held for sale and discontinued operations</t>
  </si>
  <si>
    <t>Cash and cash equivalents</t>
  </si>
  <si>
    <t>TOTAL ASSETS</t>
  </si>
  <si>
    <t>EQUITY AND LIABILITIES (in € millions)</t>
  </si>
  <si>
    <t>Share capital</t>
  </si>
  <si>
    <t>Share premium account</t>
  </si>
  <si>
    <t>Revaluation reserve</t>
  </si>
  <si>
    <t>Cash flow hedge reserve</t>
  </si>
  <si>
    <t>Undated subordinated notes reclassified in equity</t>
  </si>
  <si>
    <t>Retained earnings</t>
  </si>
  <si>
    <t>Profit for the period</t>
  </si>
  <si>
    <t>Translation reserve</t>
  </si>
  <si>
    <t>Equity attributable to owners of the parent</t>
  </si>
  <si>
    <t>Non-controlling interests</t>
  </si>
  <si>
    <t>Total equity</t>
  </si>
  <si>
    <t>Insurance liabilities (excluding unit-linked)</t>
  </si>
  <si>
    <t>Insurance liabilities (unit-linked)</t>
  </si>
  <si>
    <t>Insurance liabilities</t>
  </si>
  <si>
    <r>
      <t>Financial liabilities –</t>
    </r>
    <r>
      <rPr>
        <sz val="12"/>
        <rFont val="Arial"/>
        <family val="2"/>
      </rPr>
      <t xml:space="preserve"> </t>
    </r>
    <r>
      <rPr>
        <sz val="10"/>
        <rFont val="Arial"/>
        <family val="2"/>
      </rPr>
      <t>financial instruments with DPF (excluding unit-linked)</t>
    </r>
  </si>
  <si>
    <r>
      <t>Financial liabilities –</t>
    </r>
    <r>
      <rPr>
        <sz val="12"/>
        <rFont val="Arial"/>
        <family val="2"/>
      </rPr>
      <t xml:space="preserve"> </t>
    </r>
    <r>
      <rPr>
        <sz val="10"/>
        <rFont val="Arial"/>
        <family val="2"/>
      </rPr>
      <t>financial instruments without DPF (excluding unit-linked)</t>
    </r>
  </si>
  <si>
    <r>
      <t>Financial liabilities –</t>
    </r>
    <r>
      <rPr>
        <sz val="12"/>
        <rFont val="Arial"/>
        <family val="2"/>
      </rPr>
      <t xml:space="preserve"> </t>
    </r>
    <r>
      <rPr>
        <sz val="10"/>
        <rFont val="Arial"/>
        <family val="2"/>
      </rPr>
      <t>unit-linked financial instruments</t>
    </r>
  </si>
  <si>
    <t>Financial liabilities</t>
  </si>
  <si>
    <t>Derivative financial instruments separated from the host contract</t>
  </si>
  <si>
    <t>Deferred participation reserve</t>
  </si>
  <si>
    <t>Insurance and financial liabilities</t>
  </si>
  <si>
    <t>Provisions</t>
  </si>
  <si>
    <t>Subordinated debt</t>
  </si>
  <si>
    <t>Financing liabilities</t>
  </si>
  <si>
    <t>Operating liabilities represented by securities</t>
  </si>
  <si>
    <t>Operating liabilities due to banks</t>
  </si>
  <si>
    <t>Liabilities arising from insurance and reinsurance transactions</t>
  </si>
  <si>
    <t>Current taxes payable</t>
  </si>
  <si>
    <t>Current account advances</t>
  </si>
  <si>
    <t>Liabilities towards holders of units in controlled mutual funds</t>
  </si>
  <si>
    <t>Deferred tax liabilities</t>
  </si>
  <si>
    <t>Miscellaneous payables</t>
  </si>
  <si>
    <t>Other liabilities</t>
  </si>
  <si>
    <t>Liabilities related to assets held for sale and discontinued operations</t>
  </si>
  <si>
    <t>TOTAL EQUITY AND LIABILITIES</t>
  </si>
  <si>
    <t>(in € millions)</t>
  </si>
  <si>
    <t>Premiums written</t>
  </si>
  <si>
    <t>Change in unearned premiums reserve</t>
  </si>
  <si>
    <t>Earned premiums</t>
  </si>
  <si>
    <t>Revenue from other activities</t>
  </si>
  <si>
    <t>Other operating revenue</t>
  </si>
  <si>
    <t xml:space="preserve">Gains and losses on disposal of investments </t>
  </si>
  <si>
    <t>Change in fair value of financial assets at fair value through profit or loss</t>
  </si>
  <si>
    <t>Change in impairment losses on financial instruments</t>
  </si>
  <si>
    <t>Investment income before finance costs</t>
  </si>
  <si>
    <t>Income from ordinary activities</t>
  </si>
  <si>
    <t>Claims and benefits expenses</t>
  </si>
  <si>
    <t>Reinsurance result</t>
  </si>
  <si>
    <t>Expenses of other businesses</t>
  </si>
  <si>
    <t>Acquisition costs</t>
  </si>
  <si>
    <t>Contract administration expenses</t>
  </si>
  <si>
    <t>Other recurring operating income and expense, net</t>
  </si>
  <si>
    <t>Total other recurring operating income and expense, net</t>
  </si>
  <si>
    <t>Recurring operating profit</t>
  </si>
  <si>
    <t>Other non-recurring operating income and expense, net</t>
  </si>
  <si>
    <t>Operating profit</t>
  </si>
  <si>
    <t>Finance costs</t>
  </si>
  <si>
    <t>Change in fair value of intangible assets</t>
  </si>
  <si>
    <t>Share of profit of equity-accounted companies</t>
  </si>
  <si>
    <t>Income tax expense</t>
  </si>
  <si>
    <t>Profit (loss) from discontinued operations, after tax</t>
  </si>
  <si>
    <r>
      <t xml:space="preserve">Basic earnings per share </t>
    </r>
    <r>
      <rPr>
        <i/>
        <sz val="10"/>
        <rFont val="Arial"/>
        <family val="2"/>
      </rPr>
      <t>(in €)</t>
    </r>
  </si>
  <si>
    <r>
      <t xml:space="preserve">Diluted earnings per share </t>
    </r>
    <r>
      <rPr>
        <i/>
        <sz val="10"/>
        <rFont val="Arial"/>
        <family val="2"/>
      </rPr>
      <t>(in €)</t>
    </r>
  </si>
  <si>
    <t>Translation adjustments</t>
  </si>
  <si>
    <t>- Dividends paid</t>
  </si>
  <si>
    <t xml:space="preserve">- Subordinated notes, net of tax </t>
  </si>
  <si>
    <t>- Treasury shares, net of tax</t>
  </si>
  <si>
    <t>- Changes in scope of consolidation</t>
  </si>
  <si>
    <t>- Other movements</t>
  </si>
  <si>
    <t>31.12.2017</t>
  </si>
  <si>
    <t>CONSOLIDATED BALANCE SHEET</t>
  </si>
  <si>
    <t>CONSOLIDATED INCOME STATEMENT</t>
  </si>
  <si>
    <t>Net profit and unrealised and deferred gains and losses for the period</t>
  </si>
  <si>
    <t>Retained earnings and profit</t>
  </si>
  <si>
    <t>Effective from 2017, the Group has chosen to present on a single line the net amount represented by investment income less expenses, and to continue reporting finance costs separately below operating profit, as recommended by France’s accounting standards board (ANC recommendation 2013-05).</t>
  </si>
  <si>
    <r>
      <t xml:space="preserve">(*) </t>
    </r>
    <r>
      <rPr>
        <u/>
        <sz val="9"/>
        <color rgb="FF000000"/>
        <rFont val="Arial"/>
        <family val="2"/>
      </rPr>
      <t>Pro forma</t>
    </r>
    <r>
      <rPr>
        <sz val="9"/>
        <color rgb="FF000000"/>
        <rFont val="Arial"/>
        <family val="2"/>
      </rPr>
      <t> :</t>
    </r>
  </si>
  <si>
    <t>30.06.2018</t>
  </si>
  <si>
    <t>30.06.2017*</t>
  </si>
  <si>
    <t>Accordingly, the following changes were made:
-       the line “Investment and other financial expenses, excluding finance costs” has been deleted from the income statement;
-       investment income ceded to reinsurers is now recognised in reinsurance result; 
-       income and expenses from financial instruments held as cash flow hedges are now recognised in finance costs. The amount as per 30.06.2017 was € -7.6 million.</t>
  </si>
  <si>
    <t>Equity at 01.01.2017 – IFRS</t>
  </si>
  <si>
    <t>CONSOLIDATED STATEMENT OF CHANGES IN EQUITY AS OF JUNE, 30th, 2018</t>
  </si>
  <si>
    <t>CONSOLIDATED STATEMENT OF CHANGES IN EQUITY AS OF JUNE, 30th, 2017</t>
  </si>
  <si>
    <t>Consolidated statement of changes in equity as of June, 30th, 2018</t>
  </si>
  <si>
    <t>Consolidated statement of changes in equity as of June, 30th, 2017</t>
  </si>
  <si>
    <t>Insurance and reinsurance receivables</t>
  </si>
  <si>
    <t>Net investment income</t>
  </si>
  <si>
    <t>Amortisation of value of In-Force business and distribution agreements</t>
  </si>
  <si>
    <t>Net profit for the period</t>
  </si>
  <si>
    <t>Net profit attributable to owners of the parent</t>
  </si>
  <si>
    <r>
      <t xml:space="preserve">Equity at 01.01.2018 </t>
    </r>
    <r>
      <rPr>
        <sz val="12"/>
        <color indexed="30"/>
        <rFont val="Arial"/>
        <family val="2"/>
      </rPr>
      <t xml:space="preserve">– </t>
    </r>
    <r>
      <rPr>
        <b/>
        <sz val="10"/>
        <color indexed="30"/>
        <rFont val="Arial"/>
        <family val="2"/>
      </rPr>
      <t>IFRS</t>
    </r>
  </si>
  <si>
    <t>Equity at 30.06.2018</t>
  </si>
  <si>
    <t>- Issue of shares</t>
  </si>
  <si>
    <t>Equity at 30.06.2017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</si>
</sst>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164" formatCode="_-* #,##0.00\ _F_-;\-* #,##0.00\ _F_-;_-* &quot;-&quot;??\ _F_-;_-@_-"/>
    <numFmt numFmtId="165" formatCode="#,##0.0"/>
    <numFmt numFmtId="166" formatCode="0.0"/>
    <numFmt numFmtId="167" formatCode="_-* #,##0.0\ _F_-;\-* #,##0.0\ _F_-;_-* &quot;-&quot;??\ _F_-;_-@_-"/>
    <numFmt numFmtId="168" formatCode="\ #\ ##0;\(#\ ##0.0\)"/>
    <numFmt numFmtId="169" formatCode="\ #\ ##0.00;\(#\ ##0.0\)"/>
    <numFmt numFmtId="170" formatCode="\ #\ ##0;\(#,##0.0\)"/>
    <numFmt numFmtId="171" formatCode="\ #,##0;\(#,##0.0\)"/>
    <numFmt numFmtId="172" formatCode="\ #\ ##0;\(#\ ##0.0\)"/>
  </numFmts>
  <fonts count="27" x14ac:knownFonts="1">
    <font>
      <sz val="10"/>
      <name val="Arial"/>
    </font>
    <font>
      <sz val="10"/>
      <name val="Arial"/>
      <family val="2"/>
    </font>
    <font>
      <sz val="11"/>
      <name val="Arial"/>
      <family val="2"/>
    </font>
    <font>
      <sz val="10"/>
      <name val="MS Sans Serif"/>
      <family val="2"/>
    </font>
    <font>
      <b/>
      <sz val="10"/>
      <name val="MS Sans Serif"/>
      <family val="2"/>
    </font>
    <font>
      <sz val="12"/>
      <name val="Times New Roman"/>
      <family val="1"/>
    </font>
    <font>
      <sz val="10"/>
      <name val="Times New Roman"/>
      <family val="1"/>
    </font>
    <font>
      <sz val="10"/>
      <name val="Courier"/>
      <family val="3"/>
    </font>
    <font>
      <sz val="10"/>
      <name val="Arial"/>
      <family val="2"/>
    </font>
    <font>
      <sz val="8"/>
      <name val="Arial"/>
      <family val="2"/>
    </font>
    <font>
      <sz val="9"/>
      <name val="Arial Narrow"/>
      <family val="2"/>
    </font>
    <font>
      <b/>
      <sz val="9"/>
      <name val="Arial Narrow"/>
      <family val="2"/>
    </font>
    <font>
      <b/>
      <i/>
      <sz val="9"/>
      <name val="Arial Narrow"/>
      <family val="2"/>
    </font>
    <font>
      <i/>
      <sz val="9"/>
      <name val="Arial Narrow"/>
      <family val="2"/>
    </font>
    <font>
      <b/>
      <sz val="10"/>
      <color indexed="30"/>
      <name val="Arial"/>
      <family val="2"/>
    </font>
    <font>
      <sz val="12"/>
      <color indexed="30"/>
      <name val="Arial"/>
      <family val="2"/>
    </font>
    <font>
      <sz val="12"/>
      <name val="Arial"/>
      <family val="2"/>
    </font>
    <font>
      <i/>
      <sz val="10"/>
      <name val="Arial"/>
      <family val="2"/>
    </font>
    <font>
      <i/>
      <sz val="10"/>
      <color rgb="FF034EA2"/>
      <name val="Arial"/>
      <family val="2"/>
    </font>
    <font>
      <b/>
      <sz val="10"/>
      <color rgb="FF034EA2"/>
      <name val="Arial"/>
      <family val="2"/>
    </font>
    <font>
      <sz val="12"/>
      <color rgb="FF000000"/>
      <name val="Arial"/>
      <family val="2"/>
    </font>
    <font>
      <b/>
      <sz val="10"/>
      <color rgb="FFFFFFFF"/>
      <name val="Arial"/>
      <family val="2"/>
    </font>
    <font>
      <sz val="9"/>
      <color rgb="FF444444"/>
      <name val="Arial"/>
      <family val="2"/>
    </font>
    <font>
      <b/>
      <sz val="11"/>
      <color rgb="FFFFFFFF"/>
      <name val="Arial"/>
      <family val="2"/>
    </font>
    <font>
      <b/>
      <sz val="14"/>
      <color rgb="FF002364"/>
      <name val="Arial"/>
      <family val="2"/>
    </font>
    <font>
      <sz val="9"/>
      <color rgb="FF000000"/>
      <name val="Arial"/>
      <family val="2"/>
    </font>
    <font>
      <u/>
      <sz val="9"/>
      <color rgb="FF000000"/>
      <name val="Arial"/>
      <family val="2"/>
    </font>
  </fonts>
  <fills count="8">
    <fill>
      <patternFill patternType="none"/>
    </fill>
    <fill>
      <patternFill patternType="gray125"/>
    </fill>
    <fill>
      <patternFill patternType="solid">
        <fgColor indexed="42"/>
        <bgColor indexed="64"/>
      </patternFill>
    </fill>
    <fill>
      <patternFill patternType="mediumGray">
        <fgColor indexed="22"/>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
      <patternFill patternType="solid">
        <fgColor rgb="FF034EA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tted">
        <color indexed="64"/>
      </bottom>
      <diagonal/>
    </border>
    <border>
      <left/>
      <right/>
      <top style="dotted">
        <color indexed="64"/>
      </top>
      <bottom/>
      <diagonal/>
    </border>
    <border>
      <left/>
      <right/>
      <top style="dotted">
        <color indexed="64"/>
      </top>
      <bottom style="dotted">
        <color indexed="64"/>
      </bottom>
      <diagonal/>
    </border>
    <border>
      <left/>
      <right style="dotted">
        <color indexed="64"/>
      </right>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diagonal/>
    </border>
    <border>
      <left style="dotted">
        <color indexed="64"/>
      </left>
      <right/>
      <top/>
      <bottom/>
      <diagonal/>
    </border>
    <border>
      <left/>
      <right/>
      <top/>
      <bottom style="thick">
        <color rgb="FF034EA2"/>
      </bottom>
      <diagonal/>
    </border>
    <border>
      <left/>
      <right/>
      <top/>
      <bottom style="medium">
        <color rgb="FF034EA2"/>
      </bottom>
      <diagonal/>
    </border>
    <border>
      <left/>
      <right/>
      <top style="dotted">
        <color indexed="64"/>
      </top>
      <bottom style="medium">
        <color rgb="FF034EA2"/>
      </bottom>
      <diagonal/>
    </border>
    <border>
      <left/>
      <right style="dotted">
        <color indexed="64"/>
      </right>
      <top/>
      <bottom style="thick">
        <color rgb="FF034EA2"/>
      </bottom>
      <diagonal/>
    </border>
    <border>
      <left/>
      <right style="dotted">
        <color indexed="64"/>
      </right>
      <top/>
      <bottom style="medium">
        <color rgb="FF034EA2"/>
      </bottom>
      <diagonal/>
    </border>
    <border>
      <left style="dotted">
        <color indexed="64"/>
      </left>
      <right style="dotted">
        <color indexed="64"/>
      </right>
      <top style="medium">
        <color rgb="FF034EA2"/>
      </top>
      <bottom style="dotted">
        <color indexed="64"/>
      </bottom>
      <diagonal/>
    </border>
    <border>
      <left style="dotted">
        <color indexed="64"/>
      </left>
      <right style="dotted">
        <color indexed="64"/>
      </right>
      <top/>
      <bottom style="thick">
        <color rgb="FF034EA2"/>
      </bottom>
      <diagonal/>
    </border>
    <border>
      <left style="dotted">
        <color indexed="64"/>
      </left>
      <right/>
      <top/>
      <bottom style="thick">
        <color rgb="FF034EA2"/>
      </bottom>
      <diagonal/>
    </border>
    <border>
      <left/>
      <right/>
      <top style="medium">
        <color rgb="FF034EA2"/>
      </top>
      <bottom style="medium">
        <color rgb="FF034EA2"/>
      </bottom>
      <diagonal/>
    </border>
    <border>
      <left/>
      <right style="dotted">
        <color indexed="64"/>
      </right>
      <top style="medium">
        <color rgb="FF034EA2"/>
      </top>
      <bottom style="medium">
        <color rgb="FF034EA2"/>
      </bottom>
      <diagonal/>
    </border>
    <border>
      <left style="dotted">
        <color indexed="64"/>
      </left>
      <right style="dotted">
        <color indexed="64"/>
      </right>
      <top style="medium">
        <color rgb="FF034EA2"/>
      </top>
      <bottom style="medium">
        <color rgb="FF034EA2"/>
      </bottom>
      <diagonal/>
    </border>
  </borders>
  <cellStyleXfs count="14">
    <xf numFmtId="0" fontId="0" fillId="0" borderId="0"/>
    <xf numFmtId="0" fontId="2" fillId="2" borderId="1" applyNumberFormat="0" applyFont="0" applyBorder="0" applyAlignment="0">
      <alignment horizontal="center"/>
    </xf>
    <xf numFmtId="44" fontId="1" fillId="0" borderId="0" applyFont="0" applyFill="0" applyBorder="0" applyAlignment="0" applyProtection="0"/>
    <xf numFmtId="164" fontId="1" fillId="0" borderId="0" applyFont="0" applyFill="0" applyBorder="0" applyAlignment="0" applyProtection="0"/>
    <xf numFmtId="0" fontId="3" fillId="0" borderId="0"/>
    <xf numFmtId="0" fontId="3" fillId="0" borderId="0" applyNumberFormat="0" applyFont="0" applyFill="0" applyBorder="0" applyAlignment="0" applyProtection="0">
      <alignment horizontal="left"/>
    </xf>
    <xf numFmtId="15" fontId="3" fillId="0" borderId="0" applyFont="0" applyFill="0" applyBorder="0" applyAlignment="0" applyProtection="0"/>
    <xf numFmtId="4" fontId="3" fillId="0" borderId="0" applyFont="0" applyFill="0" applyBorder="0" applyAlignment="0" applyProtection="0"/>
    <xf numFmtId="0" fontId="4" fillId="0" borderId="2">
      <alignment horizontal="center"/>
    </xf>
    <xf numFmtId="3" fontId="3" fillId="0" borderId="0" applyFont="0" applyFill="0" applyBorder="0" applyAlignment="0" applyProtection="0"/>
    <xf numFmtId="0" fontId="3" fillId="3" borderId="0" applyNumberFormat="0" applyFont="0" applyBorder="0" applyAlignment="0" applyProtection="0"/>
    <xf numFmtId="0" fontId="5" fillId="0" borderId="0">
      <alignment horizontal="centerContinuous" vertical="center"/>
    </xf>
    <xf numFmtId="0" fontId="6" fillId="0" borderId="0">
      <alignment horizontal="left"/>
    </xf>
    <xf numFmtId="0" fontId="7" fillId="0" borderId="0"/>
  </cellStyleXfs>
  <cellXfs count="138">
    <xf numFmtId="0" fontId="0" fillId="0" borderId="0" xfId="0"/>
    <xf numFmtId="0" fontId="10" fillId="0" borderId="0" xfId="0" applyFont="1"/>
    <xf numFmtId="0" fontId="10" fillId="0" borderId="0" xfId="0" applyFont="1" applyAlignment="1">
      <alignment vertical="center" wrapText="1"/>
    </xf>
    <xf numFmtId="0" fontId="12" fillId="4" borderId="0" xfId="0" applyFont="1" applyFill="1"/>
    <xf numFmtId="0" fontId="13" fillId="0" borderId="0" xfId="0" applyFont="1" applyAlignment="1">
      <alignment horizontal="right"/>
    </xf>
    <xf numFmtId="0" fontId="10" fillId="0" borderId="3" xfId="0" applyFont="1" applyBorder="1"/>
    <xf numFmtId="3" fontId="10" fillId="0" borderId="3" xfId="0" applyNumberFormat="1" applyFont="1" applyBorder="1"/>
    <xf numFmtId="0" fontId="11" fillId="0" borderId="0" xfId="0" applyFont="1" applyBorder="1" applyAlignment="1">
      <alignment horizontal="center"/>
    </xf>
    <xf numFmtId="0" fontId="10" fillId="0" borderId="0" xfId="0" applyFont="1" applyFill="1" applyAlignment="1">
      <alignment vertical="center" wrapText="1"/>
    </xf>
    <xf numFmtId="0" fontId="10" fillId="0" borderId="0" xfId="0" applyFont="1" applyFill="1"/>
    <xf numFmtId="3" fontId="10" fillId="0" borderId="0" xfId="0" applyNumberFormat="1" applyFont="1" applyFill="1"/>
    <xf numFmtId="3" fontId="12" fillId="0" borderId="0" xfId="0" applyNumberFormat="1" applyFont="1" applyFill="1"/>
    <xf numFmtId="14" fontId="10" fillId="0" borderId="4" xfId="0" applyNumberFormat="1" applyFont="1" applyBorder="1" applyAlignment="1">
      <alignment vertical="center" wrapText="1"/>
    </xf>
    <xf numFmtId="0" fontId="10" fillId="0" borderId="4" xfId="0" applyFont="1" applyBorder="1"/>
    <xf numFmtId="3" fontId="10" fillId="0" borderId="4" xfId="0" applyNumberFormat="1" applyFont="1" applyBorder="1"/>
    <xf numFmtId="0" fontId="13" fillId="0" borderId="3" xfId="0" applyFont="1" applyBorder="1" applyAlignment="1">
      <alignment horizontal="right"/>
    </xf>
    <xf numFmtId="3" fontId="13" fillId="0" borderId="3" xfId="0" applyNumberFormat="1" applyFont="1" applyBorder="1"/>
    <xf numFmtId="3" fontId="13" fillId="0" borderId="3" xfId="0" applyNumberFormat="1" applyFont="1" applyBorder="1" applyAlignment="1">
      <alignment horizontal="right"/>
    </xf>
    <xf numFmtId="0" fontId="12" fillId="4" borderId="5" xfId="0" applyFont="1" applyFill="1" applyBorder="1"/>
    <xf numFmtId="3" fontId="12" fillId="4" borderId="5" xfId="0" applyNumberFormat="1" applyFont="1" applyFill="1" applyBorder="1"/>
    <xf numFmtId="0" fontId="5" fillId="0" borderId="0" xfId="0" applyFont="1" applyAlignment="1">
      <alignment vertical="center"/>
    </xf>
    <xf numFmtId="0" fontId="8" fillId="0" borderId="0" xfId="0" applyFont="1" applyAlignment="1">
      <alignment vertical="center"/>
    </xf>
    <xf numFmtId="0" fontId="18" fillId="0" borderId="15" xfId="0" applyFont="1" applyBorder="1" applyAlignment="1">
      <alignment vertical="center" wrapText="1"/>
    </xf>
    <xf numFmtId="0" fontId="19"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6" xfId="0"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19" fillId="0" borderId="16" xfId="0" applyFont="1" applyBorder="1" applyAlignment="1">
      <alignment vertical="center" wrapText="1"/>
    </xf>
    <xf numFmtId="0" fontId="19" fillId="0" borderId="16" xfId="0" applyFont="1" applyBorder="1" applyAlignment="1">
      <alignment horizontal="center" vertical="center" wrapText="1"/>
    </xf>
    <xf numFmtId="0" fontId="19" fillId="0" borderId="15" xfId="0" applyFont="1" applyBorder="1" applyAlignment="1">
      <alignment vertical="center" wrapText="1"/>
    </xf>
    <xf numFmtId="0" fontId="8" fillId="0" borderId="7" xfId="0" applyFont="1" applyBorder="1" applyAlignment="1">
      <alignment vertical="center" wrapText="1"/>
    </xf>
    <xf numFmtId="0" fontId="8" fillId="0" borderId="7" xfId="0" applyFont="1" applyBorder="1" applyAlignment="1">
      <alignment horizontal="center" vertical="center" wrapText="1"/>
    </xf>
    <xf numFmtId="0" fontId="8" fillId="0" borderId="8" xfId="0" applyFont="1" applyBorder="1" applyAlignment="1">
      <alignment vertical="center" wrapText="1"/>
    </xf>
    <xf numFmtId="0" fontId="8" fillId="0" borderId="8" xfId="0" applyFont="1" applyBorder="1" applyAlignment="1">
      <alignment horizontal="center" vertical="center" wrapText="1"/>
    </xf>
    <xf numFmtId="0" fontId="19" fillId="0" borderId="17" xfId="0" applyFont="1" applyBorder="1" applyAlignment="1">
      <alignment vertical="center" wrapText="1"/>
    </xf>
    <xf numFmtId="0" fontId="19" fillId="0" borderId="17" xfId="0" applyFont="1" applyBorder="1" applyAlignment="1">
      <alignment horizontal="center" vertical="center" wrapText="1"/>
    </xf>
    <xf numFmtId="0" fontId="8" fillId="0" borderId="15" xfId="0" applyFont="1" applyBorder="1" applyAlignment="1">
      <alignment vertical="center" wrapText="1"/>
    </xf>
    <xf numFmtId="0" fontId="8" fillId="0" borderId="15" xfId="0" applyFont="1" applyBorder="1" applyAlignment="1">
      <alignment horizontal="center" vertical="center" wrapText="1"/>
    </xf>
    <xf numFmtId="0" fontId="20" fillId="0" borderId="0" xfId="0" applyFont="1" applyAlignment="1">
      <alignment vertical="center"/>
    </xf>
    <xf numFmtId="0" fontId="19" fillId="5" borderId="19" xfId="0" applyFont="1" applyFill="1" applyBorder="1" applyAlignment="1">
      <alignment vertical="center" wrapText="1"/>
    </xf>
    <xf numFmtId="0" fontId="8" fillId="5" borderId="10" xfId="0" applyFont="1" applyFill="1" applyBorder="1" applyAlignment="1">
      <alignment vertical="center" wrapText="1"/>
    </xf>
    <xf numFmtId="0" fontId="8" fillId="5" borderId="10" xfId="0" applyFont="1" applyFill="1" applyBorder="1" applyAlignment="1">
      <alignment horizontal="right" vertical="center"/>
    </xf>
    <xf numFmtId="0" fontId="8" fillId="5" borderId="9" xfId="0" applyFont="1" applyFill="1" applyBorder="1" applyAlignment="1">
      <alignment vertical="center"/>
    </xf>
    <xf numFmtId="0" fontId="8" fillId="5" borderId="9" xfId="0" applyFont="1" applyFill="1" applyBorder="1" applyAlignment="1">
      <alignment horizontal="right" vertical="center"/>
    </xf>
    <xf numFmtId="0" fontId="19" fillId="5" borderId="18" xfId="0" applyFont="1" applyFill="1" applyBorder="1" applyAlignment="1">
      <alignment vertical="center" wrapText="1"/>
    </xf>
    <xf numFmtId="164" fontId="8" fillId="6" borderId="6" xfId="3" applyFont="1" applyFill="1" applyBorder="1" applyAlignment="1">
      <alignment horizontal="right" vertical="center" wrapText="1"/>
    </xf>
    <xf numFmtId="164" fontId="8" fillId="6" borderId="0" xfId="3" applyFont="1" applyFill="1" applyAlignment="1">
      <alignment horizontal="right" vertical="center" wrapText="1"/>
    </xf>
    <xf numFmtId="164" fontId="19" fillId="6" borderId="16" xfId="3" applyFont="1" applyFill="1" applyBorder="1" applyAlignment="1">
      <alignment horizontal="right" vertical="center" wrapText="1"/>
    </xf>
    <xf numFmtId="164" fontId="8" fillId="0" borderId="6" xfId="3" applyFont="1" applyBorder="1" applyAlignment="1">
      <alignment horizontal="right" vertical="center" wrapText="1"/>
    </xf>
    <xf numFmtId="164" fontId="8" fillId="0" borderId="0" xfId="3" applyFont="1" applyAlignment="1">
      <alignment horizontal="right" vertical="center" wrapText="1"/>
    </xf>
    <xf numFmtId="164" fontId="19" fillId="0" borderId="16" xfId="3" applyFont="1" applyBorder="1" applyAlignment="1">
      <alignment horizontal="right" vertical="center" wrapText="1"/>
    </xf>
    <xf numFmtId="164" fontId="0" fillId="0" borderId="0" xfId="3" applyFont="1"/>
    <xf numFmtId="164" fontId="21" fillId="7" borderId="15" xfId="3" applyFont="1" applyFill="1" applyBorder="1" applyAlignment="1">
      <alignment horizontal="center" vertical="center" wrapText="1"/>
    </xf>
    <xf numFmtId="164" fontId="19" fillId="0" borderId="15" xfId="3" applyFont="1" applyBorder="1" applyAlignment="1">
      <alignment horizontal="center" vertical="center" wrapText="1"/>
    </xf>
    <xf numFmtId="164" fontId="8" fillId="6" borderId="15" xfId="3" applyFont="1" applyFill="1" applyBorder="1" applyAlignment="1">
      <alignment horizontal="right" vertical="center" wrapText="1"/>
    </xf>
    <xf numFmtId="164" fontId="8" fillId="0" borderId="15" xfId="3" applyFont="1" applyBorder="1" applyAlignment="1">
      <alignment horizontal="right" vertical="center" wrapText="1"/>
    </xf>
    <xf numFmtId="2" fontId="8" fillId="5" borderId="10" xfId="0" applyNumberFormat="1" applyFont="1" applyFill="1" applyBorder="1" applyAlignment="1">
      <alignment horizontal="right" vertical="center"/>
    </xf>
    <xf numFmtId="2" fontId="8" fillId="5" borderId="6" xfId="0" applyNumberFormat="1" applyFont="1" applyFill="1" applyBorder="1" applyAlignment="1">
      <alignment horizontal="right" vertical="center"/>
    </xf>
    <xf numFmtId="2" fontId="8" fillId="5" borderId="9" xfId="0" applyNumberFormat="1" applyFont="1" applyFill="1" applyBorder="1" applyAlignment="1">
      <alignment horizontal="right" vertical="center"/>
    </xf>
    <xf numFmtId="0" fontId="22" fillId="0" borderId="0" xfId="0" applyFont="1"/>
    <xf numFmtId="167" fontId="8" fillId="0" borderId="6" xfId="3" applyNumberFormat="1" applyFont="1" applyBorder="1" applyAlignment="1">
      <alignment horizontal="right" vertical="center" wrapText="1"/>
    </xf>
    <xf numFmtId="167" fontId="19" fillId="0" borderId="16" xfId="3" applyNumberFormat="1" applyFont="1" applyBorder="1" applyAlignment="1">
      <alignment horizontal="right" vertical="center" wrapText="1"/>
    </xf>
    <xf numFmtId="167" fontId="8" fillId="0" borderId="0" xfId="3" applyNumberFormat="1" applyFont="1" applyAlignment="1">
      <alignment horizontal="right" vertical="center" wrapText="1"/>
    </xf>
    <xf numFmtId="167" fontId="19" fillId="0" borderId="15" xfId="3" applyNumberFormat="1" applyFont="1" applyBorder="1" applyAlignment="1">
      <alignment horizontal="right" vertical="center" wrapText="1"/>
    </xf>
    <xf numFmtId="167" fontId="8" fillId="0" borderId="7" xfId="3" applyNumberFormat="1" applyFont="1" applyBorder="1" applyAlignment="1">
      <alignment horizontal="right" vertical="center" wrapText="1"/>
    </xf>
    <xf numFmtId="168" fontId="8" fillId="0" borderId="7" xfId="3" applyNumberFormat="1" applyFont="1" applyFill="1" applyBorder="1" applyAlignment="1">
      <alignment horizontal="right" vertical="center" wrapText="1"/>
    </xf>
    <xf numFmtId="167" fontId="8" fillId="6" borderId="6" xfId="3" applyNumberFormat="1" applyFont="1" applyFill="1" applyBorder="1" applyAlignment="1">
      <alignment horizontal="right" vertical="center" wrapText="1"/>
    </xf>
    <xf numFmtId="167" fontId="19" fillId="6" borderId="16" xfId="3" applyNumberFormat="1" applyFont="1" applyFill="1" applyBorder="1" applyAlignment="1">
      <alignment horizontal="right" vertical="center" wrapText="1"/>
    </xf>
    <xf numFmtId="167" fontId="8" fillId="6" borderId="0" xfId="3" applyNumberFormat="1" applyFont="1" applyFill="1" applyAlignment="1">
      <alignment horizontal="right" vertical="center" wrapText="1"/>
    </xf>
    <xf numFmtId="167" fontId="19" fillId="6" borderId="15" xfId="3" applyNumberFormat="1" applyFont="1" applyFill="1" applyBorder="1" applyAlignment="1">
      <alignment horizontal="right" vertical="center" wrapText="1"/>
    </xf>
    <xf numFmtId="168" fontId="8" fillId="6" borderId="7" xfId="3" applyNumberFormat="1" applyFont="1" applyFill="1" applyBorder="1" applyAlignment="1">
      <alignment horizontal="right" vertical="center" wrapText="1"/>
    </xf>
    <xf numFmtId="167" fontId="8" fillId="6" borderId="7" xfId="3" applyNumberFormat="1" applyFont="1" applyFill="1" applyBorder="1" applyAlignment="1">
      <alignment horizontal="right" vertical="center" wrapText="1"/>
    </xf>
    <xf numFmtId="168" fontId="8" fillId="0" borderId="8" xfId="3" applyNumberFormat="1" applyFont="1" applyFill="1" applyBorder="1" applyAlignment="1">
      <alignment horizontal="right" vertical="center" wrapText="1"/>
    </xf>
    <xf numFmtId="168" fontId="8" fillId="6" borderId="8" xfId="3" applyNumberFormat="1" applyFont="1" applyFill="1" applyBorder="1" applyAlignment="1">
      <alignment horizontal="right" vertical="center" wrapText="1"/>
    </xf>
    <xf numFmtId="167" fontId="8" fillId="0" borderId="8" xfId="3" applyNumberFormat="1" applyFont="1" applyBorder="1" applyAlignment="1">
      <alignment horizontal="right" vertical="center" wrapText="1"/>
    </xf>
    <xf numFmtId="169" fontId="19" fillId="5" borderId="19" xfId="0" applyNumberFormat="1" applyFont="1" applyFill="1" applyBorder="1" applyAlignment="1">
      <alignment horizontal="right" vertical="center"/>
    </xf>
    <xf numFmtId="170" fontId="8" fillId="0" borderId="8" xfId="3" applyNumberFormat="1" applyFont="1" applyFill="1" applyBorder="1" applyAlignment="1">
      <alignment horizontal="right" vertical="center" wrapText="1"/>
    </xf>
    <xf numFmtId="171" fontId="8" fillId="6" borderId="8" xfId="3" applyNumberFormat="1" applyFont="1" applyFill="1" applyBorder="1" applyAlignment="1">
      <alignment horizontal="right" vertical="center" wrapText="1"/>
    </xf>
    <xf numFmtId="170" fontId="8" fillId="6" borderId="8" xfId="3" applyNumberFormat="1" applyFont="1" applyFill="1" applyBorder="1" applyAlignment="1">
      <alignment horizontal="right" vertical="center" wrapText="1"/>
    </xf>
    <xf numFmtId="167" fontId="19" fillId="0" borderId="17" xfId="3" applyNumberFormat="1" applyFont="1" applyBorder="1" applyAlignment="1">
      <alignment horizontal="right" vertical="center" wrapText="1"/>
    </xf>
    <xf numFmtId="170" fontId="19" fillId="0" borderId="16" xfId="3" applyNumberFormat="1" applyFont="1" applyFill="1" applyBorder="1" applyAlignment="1">
      <alignment horizontal="right" vertical="center" wrapText="1"/>
    </xf>
    <xf numFmtId="168" fontId="8" fillId="0" borderId="0" xfId="3" applyNumberFormat="1" applyFont="1" applyFill="1" applyAlignment="1">
      <alignment horizontal="right" vertical="center" wrapText="1"/>
    </xf>
    <xf numFmtId="167" fontId="19" fillId="6" borderId="17" xfId="3" applyNumberFormat="1" applyFont="1" applyFill="1" applyBorder="1" applyAlignment="1">
      <alignment horizontal="right" vertical="center" wrapText="1"/>
    </xf>
    <xf numFmtId="170" fontId="19" fillId="6" borderId="16" xfId="3" applyNumberFormat="1" applyFont="1" applyFill="1" applyBorder="1" applyAlignment="1">
      <alignment horizontal="right" vertical="center" wrapText="1"/>
    </xf>
    <xf numFmtId="168" fontId="8" fillId="6" borderId="0" xfId="3" applyNumberFormat="1" applyFont="1" applyFill="1" applyAlignment="1">
      <alignment horizontal="right" vertical="center" wrapText="1"/>
    </xf>
    <xf numFmtId="168" fontId="8" fillId="5" borderId="6" xfId="0" applyNumberFormat="1" applyFont="1" applyFill="1" applyBorder="1" applyAlignment="1">
      <alignment horizontal="right" vertical="center"/>
    </xf>
    <xf numFmtId="168" fontId="8" fillId="5" borderId="20" xfId="0" applyNumberFormat="1" applyFont="1" applyFill="1" applyBorder="1" applyAlignment="1">
      <alignment horizontal="right" vertical="center"/>
    </xf>
    <xf numFmtId="168" fontId="8" fillId="5" borderId="11" xfId="0" applyNumberFormat="1" applyFont="1" applyFill="1" applyBorder="1" applyAlignment="1">
      <alignment horizontal="right" vertical="center"/>
    </xf>
    <xf numFmtId="2" fontId="8" fillId="5" borderId="12" xfId="0" applyNumberFormat="1" applyFont="1" applyFill="1" applyBorder="1" applyAlignment="1">
      <alignment horizontal="right" vertical="center"/>
    </xf>
    <xf numFmtId="2" fontId="8" fillId="5" borderId="11" xfId="0" applyNumberFormat="1" applyFont="1" applyFill="1" applyBorder="1" applyAlignment="1">
      <alignment horizontal="right" vertical="center"/>
    </xf>
    <xf numFmtId="2" fontId="8" fillId="5" borderId="13" xfId="0" applyNumberFormat="1" applyFont="1" applyFill="1" applyBorder="1" applyAlignment="1">
      <alignment horizontal="right" vertical="center"/>
    </xf>
    <xf numFmtId="166" fontId="8" fillId="5" borderId="10" xfId="0" applyNumberFormat="1" applyFont="1" applyFill="1" applyBorder="1" applyAlignment="1">
      <alignment horizontal="right" vertical="center"/>
    </xf>
    <xf numFmtId="166" fontId="8" fillId="5" borderId="9" xfId="0" applyNumberFormat="1" applyFont="1" applyFill="1" applyBorder="1" applyAlignment="1">
      <alignment horizontal="right" vertical="center"/>
    </xf>
    <xf numFmtId="166" fontId="19" fillId="5" borderId="19" xfId="0" applyNumberFormat="1" applyFont="1" applyFill="1" applyBorder="1" applyAlignment="1">
      <alignment horizontal="right" vertical="center"/>
    </xf>
    <xf numFmtId="165" fontId="19" fillId="5" borderId="19" xfId="0" applyNumberFormat="1" applyFont="1" applyFill="1" applyBorder="1" applyAlignment="1">
      <alignment horizontal="right" vertical="center"/>
    </xf>
    <xf numFmtId="165" fontId="19" fillId="6" borderId="16" xfId="0" applyNumberFormat="1" applyFont="1" applyFill="1" applyBorder="1" applyAlignment="1">
      <alignment horizontal="right" vertical="center"/>
    </xf>
    <xf numFmtId="165" fontId="19" fillId="5" borderId="16" xfId="0" applyNumberFormat="1" applyFont="1" applyFill="1" applyBorder="1" applyAlignment="1">
      <alignment horizontal="right" vertical="center"/>
    </xf>
    <xf numFmtId="166" fontId="19" fillId="5" borderId="18" xfId="3" applyNumberFormat="1" applyFont="1" applyFill="1" applyBorder="1" applyAlignment="1">
      <alignment horizontal="right" vertical="center" wrapText="1"/>
    </xf>
    <xf numFmtId="167" fontId="19" fillId="5" borderId="18" xfId="3" applyNumberFormat="1" applyFont="1" applyFill="1" applyBorder="1" applyAlignment="1">
      <alignment horizontal="right" vertical="center" wrapText="1"/>
    </xf>
    <xf numFmtId="172" fontId="19" fillId="5" borderId="18" xfId="3" applyNumberFormat="1" applyFont="1" applyFill="1" applyBorder="1" applyAlignment="1">
      <alignment horizontal="right" vertical="center" wrapText="1"/>
    </xf>
    <xf numFmtId="168" fontId="19" fillId="6" borderId="6" xfId="0" applyNumberFormat="1" applyFont="1" applyFill="1" applyBorder="1" applyAlignment="1">
      <alignment horizontal="right" vertical="center"/>
    </xf>
    <xf numFmtId="166" fontId="19" fillId="6" borderId="0" xfId="0" applyNumberFormat="1" applyFont="1" applyFill="1" applyAlignment="1">
      <alignment horizontal="right" vertical="center"/>
    </xf>
    <xf numFmtId="166" fontId="19" fillId="6" borderId="6" xfId="0" applyNumberFormat="1" applyFont="1" applyFill="1" applyBorder="1" applyAlignment="1">
      <alignment horizontal="right" vertical="center"/>
    </xf>
    <xf numFmtId="167" fontId="19" fillId="5" borderId="15" xfId="3" applyNumberFormat="1" applyFont="1" applyFill="1" applyBorder="1" applyAlignment="1">
      <alignment horizontal="right" vertical="center" wrapText="1"/>
    </xf>
    <xf numFmtId="166" fontId="8" fillId="5" borderId="6" xfId="0" applyNumberFormat="1" applyFont="1" applyFill="1" applyBorder="1" applyAlignment="1">
      <alignment horizontal="right" vertical="center"/>
    </xf>
    <xf numFmtId="166" fontId="8" fillId="5" borderId="0" xfId="0" applyNumberFormat="1" applyFont="1" applyFill="1" applyAlignment="1">
      <alignment horizontal="right" vertical="center"/>
    </xf>
    <xf numFmtId="167" fontId="19" fillId="6" borderId="15" xfId="0" applyNumberFormat="1" applyFont="1" applyFill="1" applyBorder="1" applyAlignment="1">
      <alignment horizontal="right" vertical="center" wrapText="1"/>
    </xf>
    <xf numFmtId="167" fontId="19" fillId="6" borderId="16" xfId="3" applyNumberFormat="1" applyFont="1" applyFill="1" applyBorder="1" applyAlignment="1">
      <alignment horizontal="right" vertical="center" wrapText="1"/>
    </xf>
    <xf numFmtId="0" fontId="25" fillId="0" borderId="0" xfId="0" applyFont="1" applyAlignment="1">
      <alignment horizontal="justify" vertical="center"/>
    </xf>
    <xf numFmtId="0" fontId="24" fillId="0" borderId="0" xfId="0" applyFont="1" applyAlignment="1">
      <alignment horizontal="left" vertical="center"/>
    </xf>
    <xf numFmtId="0" fontId="19" fillId="5" borderId="24" xfId="0" applyFont="1" applyFill="1" applyBorder="1" applyAlignment="1">
      <alignment vertical="center" wrapText="1"/>
    </xf>
    <xf numFmtId="2" fontId="19" fillId="5" borderId="25" xfId="0" applyNumberFormat="1" applyFont="1" applyFill="1" applyBorder="1" applyAlignment="1">
      <alignment horizontal="right" vertical="center"/>
    </xf>
    <xf numFmtId="166" fontId="19" fillId="5" borderId="25" xfId="0" applyNumberFormat="1" applyFont="1" applyFill="1" applyBorder="1" applyAlignment="1">
      <alignment horizontal="right" vertical="center" wrapText="1"/>
    </xf>
    <xf numFmtId="168" fontId="19" fillId="5" borderId="25" xfId="0" applyNumberFormat="1" applyFont="1" applyFill="1" applyBorder="1" applyAlignment="1">
      <alignment horizontal="right" vertical="center" wrapText="1"/>
    </xf>
    <xf numFmtId="2" fontId="19" fillId="5" borderId="25" xfId="0" applyNumberFormat="1" applyFont="1" applyFill="1" applyBorder="1" applyAlignment="1">
      <alignment horizontal="right" vertical="center" wrapText="1"/>
    </xf>
    <xf numFmtId="167" fontId="19" fillId="5" borderId="25" xfId="3" applyNumberFormat="1" applyFont="1" applyFill="1" applyBorder="1" applyAlignment="1">
      <alignment horizontal="right" vertical="center" wrapText="1"/>
    </xf>
    <xf numFmtId="167" fontId="19" fillId="6" borderId="23" xfId="3" applyNumberFormat="1" applyFont="1" applyFill="1" applyBorder="1" applyAlignment="1">
      <alignment horizontal="right" vertical="center" wrapText="1"/>
    </xf>
    <xf numFmtId="167" fontId="19" fillId="5" borderId="23" xfId="0" applyNumberFormat="1" applyFont="1" applyFill="1" applyBorder="1" applyAlignment="1">
      <alignment horizontal="right" vertical="center" wrapText="1"/>
    </xf>
    <xf numFmtId="0" fontId="0" fillId="0" borderId="0" xfId="0" applyAlignment="1">
      <alignment wrapText="1"/>
    </xf>
    <xf numFmtId="0" fontId="1" fillId="0" borderId="6" xfId="0" applyFont="1" applyBorder="1" applyAlignment="1">
      <alignment vertical="center" wrapText="1"/>
    </xf>
    <xf numFmtId="0" fontId="1" fillId="0" borderId="0" xfId="0" applyFont="1" applyAlignment="1">
      <alignment vertical="center" wrapText="1"/>
    </xf>
    <xf numFmtId="0" fontId="1" fillId="5" borderId="10" xfId="0" quotePrefix="1" applyFont="1" applyFill="1" applyBorder="1" applyAlignment="1">
      <alignment vertical="center" wrapText="1"/>
    </xf>
    <xf numFmtId="0" fontId="24" fillId="0" borderId="0" xfId="0" applyFont="1" applyAlignment="1">
      <alignment horizontal="center" vertical="center"/>
    </xf>
    <xf numFmtId="0" fontId="25" fillId="0" borderId="0" xfId="0" applyFont="1" applyAlignment="1">
      <alignment horizontal="left" vertical="center" wrapText="1"/>
    </xf>
    <xf numFmtId="0" fontId="19" fillId="5" borderId="13" xfId="0" applyFont="1" applyFill="1" applyBorder="1" applyAlignment="1">
      <alignment horizontal="center" vertical="center" textRotation="90" wrapText="1"/>
    </xf>
    <xf numFmtId="0" fontId="19" fillId="5" borderId="21" xfId="0" applyFont="1" applyFill="1" applyBorder="1" applyAlignment="1">
      <alignment horizontal="center" vertical="center" textRotation="90" wrapText="1"/>
    </xf>
    <xf numFmtId="0" fontId="19" fillId="5" borderId="0" xfId="0" applyFont="1" applyFill="1" applyAlignment="1">
      <alignment horizontal="center" vertical="center" textRotation="90" wrapText="1"/>
    </xf>
    <xf numFmtId="0" fontId="19" fillId="5" borderId="15" xfId="0" applyFont="1" applyFill="1" applyBorder="1" applyAlignment="1">
      <alignment horizontal="center" vertical="center" textRotation="90" wrapText="1"/>
    </xf>
    <xf numFmtId="0" fontId="23" fillId="7" borderId="0" xfId="0" applyFont="1" applyFill="1" applyAlignment="1">
      <alignment horizontal="center" vertical="center"/>
    </xf>
    <xf numFmtId="0" fontId="18" fillId="5" borderId="9" xfId="0" applyFont="1" applyFill="1" applyBorder="1" applyAlignment="1">
      <alignment horizontal="left"/>
    </xf>
    <xf numFmtId="0" fontId="18" fillId="5" borderId="18" xfId="0" applyFont="1" applyFill="1" applyBorder="1" applyAlignment="1">
      <alignment horizontal="left"/>
    </xf>
    <xf numFmtId="0" fontId="19" fillId="5" borderId="13" xfId="0" applyFont="1" applyFill="1" applyBorder="1" applyAlignment="1">
      <alignment horizontal="center" vertical="center" textRotation="90"/>
    </xf>
    <xf numFmtId="0" fontId="19" fillId="5" borderId="21" xfId="0" applyFont="1" applyFill="1" applyBorder="1" applyAlignment="1">
      <alignment horizontal="center" vertical="center" textRotation="90"/>
    </xf>
    <xf numFmtId="0" fontId="19" fillId="5" borderId="14" xfId="0" applyFont="1" applyFill="1" applyBorder="1" applyAlignment="1">
      <alignment horizontal="center" vertical="center" textRotation="90" wrapText="1"/>
    </xf>
    <xf numFmtId="0" fontId="19" fillId="5" borderId="22" xfId="0" applyFont="1" applyFill="1" applyBorder="1" applyAlignment="1">
      <alignment horizontal="center" vertical="center" textRotation="90" wrapText="1"/>
    </xf>
    <xf numFmtId="0" fontId="21" fillId="7" borderId="0" xfId="0" applyFont="1" applyFill="1" applyAlignment="1">
      <alignment horizontal="center" vertical="center" textRotation="90" wrapText="1"/>
    </xf>
    <xf numFmtId="0" fontId="21" fillId="7" borderId="15" xfId="0" applyFont="1" applyFill="1" applyBorder="1" applyAlignment="1">
      <alignment horizontal="center" vertical="center" textRotation="90" wrapText="1"/>
    </xf>
  </cellXfs>
  <cellStyles count="14">
    <cellStyle name="AMADescription" xfId="1"/>
    <cellStyle name="Euro" xfId="2"/>
    <cellStyle name="Milliers" xfId="3" builtinId="3"/>
    <cellStyle name="Normal" xfId="0" builtinId="0"/>
    <cellStyle name="Normale_Allegati IFRS area BOF" xfId="4"/>
    <cellStyle name="PSChar" xfId="5"/>
    <cellStyle name="PSDate" xfId="6"/>
    <cellStyle name="PSDec" xfId="7"/>
    <cellStyle name="PSHeading" xfId="8"/>
    <cellStyle name="PSInt" xfId="9"/>
    <cellStyle name="PSSpacer" xfId="10"/>
    <cellStyle name="Rapport AN2" xfId="11"/>
    <cellStyle name="Rapport AN3" xfId="12"/>
    <cellStyle name="Undefiniert"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914400</xdr:colOff>
          <xdr:row>0</xdr:row>
          <xdr:rowOff>0</xdr:rowOff>
        </xdr:to>
        <xdr:sp macro="" textlink="">
          <xdr:nvSpPr>
            <xdr:cNvPr id="21505" name="CustomMemberDispatchertb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JOUSSELME\Local%20Settings\Temp\R&#233;pertoire%20temporaire%201%20pour%20Annexe%20groupe%20CNP%202005%20V2.zip\DETCONSO2IFRS%2012.2005%20V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EMP\p.lotus.notes.data\IMMOBILIER_12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EMP\p.lotus.notes.data\A5_DETAIL_A1200_311203_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CONSOLID\%23%20consolidation\%23ARRETES%20IFRS\Exercice%202005\%23%2030062005%20IFRS\perso%20salim\PERIME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IMMOBILI\A5\2000\C120A5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CONSOLID\%23%20consolidation\%23%2031122002\ERIC\1.%20Etats%20bilan%20consolide%202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VMOB\Clot01\A5\A5%20global\CNP%20Assurances\A1200_A5_1201_Partici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PARTICIP\2000\0012\EtatA5\A5IASS0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CONSO"/>
      <sheetName val="RECAP GROUPE"/>
      <sheetName val="DETAIL SITUATION NETTE"/>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3"/>
      <sheetName val="A5"/>
      <sheetName val="EXPERTISE"/>
      <sheetName val="BALANCE"/>
      <sheetName val="BALANCES"/>
      <sheetName val="Feuil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sheetName val="PORT_HORS_CONSO"/>
      <sheetName val="BALANCE"/>
      <sheetName val="A5DETAIL"/>
      <sheetName val="Feuil9"/>
      <sheetName val="Feuil10"/>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IMETR"/>
      <sheetName val="Ecarts conv récap"/>
      <sheetName val="Ecarts conversion 1204"/>
      <sheetName val="cdcam 1204 version calcul"/>
      <sheetName val="cdcam 1204 version calcul (2)"/>
      <sheetName val="cdcam 0604"/>
      <sheetName val="provincia vida 1204"/>
      <sheetName val="Prévisol 1204"/>
      <sheetName val="Prévisol Vida 1204"/>
      <sheetName val="Prévisol retiro 1204"/>
      <sheetName val="provincia vida 0604"/>
      <sheetName val="Prévisol 0604"/>
      <sheetName val="Prévisol Vida 0604"/>
      <sheetName val="Prévisol retiro 0604"/>
      <sheetName val="provincia vida 1203"/>
      <sheetName val="provincia vida 0603"/>
      <sheetName val="Prévisol 1203"/>
      <sheetName val="Prévisol Vida 1203"/>
      <sheetName val="Prévisol retiro 1203"/>
      <sheetName val="cdcam 1203"/>
      <sheetName val="Prévisol 0603"/>
      <sheetName val="Prévisol Vida 0603"/>
      <sheetName val="Prévisol retiro 0603"/>
      <sheetName val="cdc am"/>
      <sheetName val="cdcam 0603"/>
      <sheetName val="ecart conv 1202"/>
      <sheetName val="Ecarts conversion 0602"/>
      <sheetName val="Ecarts conversion 1201"/>
      <sheetName val="RECAP 99"/>
      <sheetName val="RECAP 00"/>
      <sheetName val="CARIVITA 1202"/>
      <sheetName val="SIT NETTE MEQ"/>
      <sheetName val="provincia vida 1202"/>
      <sheetName val="Prévisol 1202"/>
      <sheetName val="Prévisol Vida 1202"/>
      <sheetName val="Prévisol retiro 1202"/>
      <sheetName val="CARIVITA 0602"/>
      <sheetName val="provincia vida 0602"/>
      <sheetName val="Prévisol 0602"/>
      <sheetName val="Prévisol Vida 0602"/>
      <sheetName val="Prévisol retiro 0602"/>
      <sheetName val="CARIVITA 1201"/>
      <sheetName val="provincia vida 1201"/>
      <sheetName val="Prévisol 1201"/>
      <sheetName val="Prévisol Vida 1201"/>
      <sheetName val="Prévisol retiro 1201"/>
      <sheetName val="CARIVITA"/>
      <sheetName val="provincia vida 0601"/>
      <sheetName val="Prévisol 0601"/>
      <sheetName val="Prévisol Vida 0601"/>
      <sheetName val="Prévisol retiro 0601"/>
      <sheetName val="provincia vida 311200"/>
      <sheetName val="Prévisol 311200"/>
      <sheetName val="Prévisol Vida 311200"/>
      <sheetName val="Prévisol retiro 311200"/>
      <sheetName val="provincia vida 3006"/>
      <sheetName val="Prévisol 3006"/>
      <sheetName val="Prévisol Vida 3006"/>
      <sheetName val="Prévisol retiro 3006 "/>
      <sheetName val="provincia vida"/>
      <sheetName val="Prévisol"/>
      <sheetName val="Prévisol vida"/>
      <sheetName val="Prévisol Reti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3"/>
      <sheetName val="A5"/>
      <sheetName val="EXPERTISE"/>
      <sheetName val="BALANCE"/>
      <sheetName val="BALANCES"/>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
      <sheetName val="Résultat MIXTE"/>
      <sheetName val="Résultat MIXTE EN%"/>
      <sheetName val="Périmètre"/>
      <sheetName val="ecart"/>
      <sheetName val="Chiffres clé"/>
      <sheetName val="Chiffres clé (2)"/>
      <sheetName val="organigramme"/>
      <sheetName val="Placements (2)"/>
      <sheetName val="Placements vie capi (2)"/>
      <sheetName val="Placements IAM (2)"/>
      <sheetName val="Placements TOTAUX"/>
      <sheetName val="Placements IAM TOTAUX"/>
      <sheetName val="Placements vie capi TOTAUX"/>
      <sheetName val="Participation NC"/>
      <sheetName val="particip non cons"/>
      <sheetName val="tméquiv"/>
      <sheetName val="Cpte assurbail (3)"/>
      <sheetName val="Prov réass"/>
      <sheetName val="Prov réass par activité"/>
      <sheetName val="Créances"/>
      <sheetName val="Autactifs"/>
      <sheetName val="Régulactif"/>
      <sheetName val="Cpxpropres"/>
      <sheetName val="Provisions"/>
      <sheetName val="Provpcharg"/>
      <sheetName val="Impotdiff"/>
      <sheetName val="Impotdiff (2)"/>
      <sheetName val="Autdettes"/>
      <sheetName val="regulpassif"/>
      <sheetName val="Engagements"/>
      <sheetName val="Bilan résumé anglais"/>
      <sheetName val="Bilan résumé"/>
      <sheetName val="Placements"/>
      <sheetName val="Placements IAM"/>
      <sheetName val="Placements vie capi"/>
      <sheetName val="Cpte assurbail"/>
      <sheetName val="Cpte assurbail (2)"/>
      <sheetName val="Idiff (3)"/>
      <sheetName val="engagemts (2)"/>
      <sheetName val="actif (2)"/>
      <sheetName val="passif (2)"/>
      <sheetName val="résultat mixte (2)"/>
      <sheetName val="engagements (2)"/>
      <sheetName val="Filiales participations"/>
      <sheetName val="res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sheetName val="PORT_HORS_CONSO"/>
      <sheetName val="BALANCE"/>
      <sheetName val="A5DETAIL"/>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sheetName val="BALANCE"/>
      <sheetName val="ETATA5"/>
      <sheetName val="ETATA5 (2)"/>
      <sheetName val="ETATA5 (3)"/>
      <sheetName val="tb"/>
      <sheetName val="EXTRACTION"/>
      <sheetName val="LISTE"/>
      <sheetName val="Feuil5"/>
      <sheetName val="Feuil6"/>
      <sheetName val="Feuil7"/>
      <sheetName val="Feuil8"/>
      <sheetName val="Feuil9"/>
      <sheetName val="Feuil10"/>
      <sheetName val="Feuil11"/>
      <sheetName val="Feuil12"/>
      <sheetName val="Feuil13"/>
      <sheetName val="Feuil14"/>
      <sheetName val="Feuil15"/>
      <sheetName val="Feuil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8"/>
  <sheetViews>
    <sheetView showGridLines="0" topLeftCell="A16" zoomScaleNormal="100" workbookViewId="0">
      <selection sqref="A1:D1"/>
    </sheetView>
  </sheetViews>
  <sheetFormatPr baseColWidth="10" defaultRowHeight="12.75" x14ac:dyDescent="0.2"/>
  <cols>
    <col min="1" max="1" width="93.42578125" bestFit="1" customWidth="1"/>
    <col min="2" max="2" width="6" bestFit="1" customWidth="1"/>
    <col min="3" max="4" width="16.28515625" style="52" bestFit="1" customWidth="1"/>
  </cols>
  <sheetData>
    <row r="1" spans="1:4" ht="18" x14ac:dyDescent="0.2">
      <c r="A1" s="123" t="s">
        <v>128</v>
      </c>
      <c r="B1" s="123"/>
      <c r="C1" s="123"/>
      <c r="D1" s="123"/>
    </row>
    <row r="2" spans="1:4" x14ac:dyDescent="0.2">
      <c r="A2" s="21"/>
    </row>
    <row r="3" spans="1:4" ht="15" customHeight="1" thickBot="1" x14ac:dyDescent="0.25">
      <c r="A3" s="22" t="s">
        <v>32</v>
      </c>
      <c r="B3" s="23"/>
      <c r="C3" s="53" t="s">
        <v>134</v>
      </c>
      <c r="D3" s="54" t="s">
        <v>127</v>
      </c>
    </row>
    <row r="4" spans="1:4" ht="15" customHeight="1" thickTop="1" x14ac:dyDescent="0.2">
      <c r="A4" s="24" t="s">
        <v>33</v>
      </c>
      <c r="B4" s="25"/>
      <c r="C4" s="67">
        <v>252.1</v>
      </c>
      <c r="D4" s="61">
        <v>273.2</v>
      </c>
    </row>
    <row r="5" spans="1:4" ht="15" customHeight="1" x14ac:dyDescent="0.2">
      <c r="A5" s="24" t="s">
        <v>34</v>
      </c>
      <c r="B5" s="25"/>
      <c r="C5" s="67">
        <v>21.3</v>
      </c>
      <c r="D5" s="61">
        <v>24.1</v>
      </c>
    </row>
    <row r="6" spans="1:4" ht="15" customHeight="1" x14ac:dyDescent="0.2">
      <c r="A6" s="26" t="s">
        <v>35</v>
      </c>
      <c r="B6" s="27"/>
      <c r="C6" s="67">
        <v>499.1</v>
      </c>
      <c r="D6" s="61">
        <v>501.8</v>
      </c>
    </row>
    <row r="7" spans="1:4" ht="15" customHeight="1" thickBot="1" x14ac:dyDescent="0.25">
      <c r="A7" s="28" t="s">
        <v>36</v>
      </c>
      <c r="B7" s="29"/>
      <c r="C7" s="68">
        <v>772.5</v>
      </c>
      <c r="D7" s="62">
        <v>799.1</v>
      </c>
    </row>
    <row r="8" spans="1:4" ht="15" customHeight="1" x14ac:dyDescent="0.2">
      <c r="A8" s="24" t="s">
        <v>37</v>
      </c>
      <c r="B8" s="25"/>
      <c r="C8" s="67">
        <v>2571.5</v>
      </c>
      <c r="D8" s="61">
        <v>2568.1</v>
      </c>
    </row>
    <row r="9" spans="1:4" ht="15" customHeight="1" x14ac:dyDescent="0.2">
      <c r="A9" s="24" t="s">
        <v>38</v>
      </c>
      <c r="B9" s="25"/>
      <c r="C9" s="67">
        <v>446.4</v>
      </c>
      <c r="D9" s="61">
        <v>548.70000000000005</v>
      </c>
    </row>
    <row r="10" spans="1:4" ht="15" customHeight="1" x14ac:dyDescent="0.2">
      <c r="A10" s="24" t="s">
        <v>39</v>
      </c>
      <c r="B10" s="25"/>
      <c r="C10" s="67">
        <v>291739.2</v>
      </c>
      <c r="D10" s="61">
        <v>296481.3</v>
      </c>
    </row>
    <row r="11" spans="1:4" ht="15" customHeight="1" x14ac:dyDescent="0.2">
      <c r="A11" s="24" t="s">
        <v>40</v>
      </c>
      <c r="B11" s="25"/>
      <c r="C11" s="67">
        <v>82964.800000000003</v>
      </c>
      <c r="D11" s="61">
        <v>81721.8</v>
      </c>
    </row>
    <row r="12" spans="1:4" ht="15" customHeight="1" x14ac:dyDescent="0.2">
      <c r="A12" s="24" t="s">
        <v>41</v>
      </c>
      <c r="B12" s="25"/>
      <c r="C12" s="67">
        <v>4867.3999999999996</v>
      </c>
      <c r="D12" s="61">
        <v>4970.5</v>
      </c>
    </row>
    <row r="13" spans="1:4" ht="15" customHeight="1" x14ac:dyDescent="0.2">
      <c r="A13" s="26" t="s">
        <v>42</v>
      </c>
      <c r="B13" s="27"/>
      <c r="C13" s="69">
        <v>908.9</v>
      </c>
      <c r="D13" s="63">
        <v>797.5</v>
      </c>
    </row>
    <row r="14" spans="1:4" ht="15" customHeight="1" thickBot="1" x14ac:dyDescent="0.25">
      <c r="A14" s="28" t="s">
        <v>43</v>
      </c>
      <c r="B14" s="29"/>
      <c r="C14" s="68">
        <v>383498.1</v>
      </c>
      <c r="D14" s="62">
        <v>387088</v>
      </c>
    </row>
    <row r="15" spans="1:4" ht="15" customHeight="1" thickBot="1" x14ac:dyDescent="0.25">
      <c r="A15" s="28" t="s">
        <v>44</v>
      </c>
      <c r="B15" s="29"/>
      <c r="C15" s="68">
        <v>8.4</v>
      </c>
      <c r="D15" s="62">
        <v>9.1999999999999993</v>
      </c>
    </row>
    <row r="16" spans="1:4" ht="15" customHeight="1" thickBot="1" x14ac:dyDescent="0.25">
      <c r="A16" s="28" t="s">
        <v>45</v>
      </c>
      <c r="B16" s="29"/>
      <c r="C16" s="68">
        <v>530.6</v>
      </c>
      <c r="D16" s="62">
        <v>65.900000000000006</v>
      </c>
    </row>
    <row r="17" spans="1:4" ht="15" customHeight="1" thickBot="1" x14ac:dyDescent="0.25">
      <c r="A17" s="28" t="s">
        <v>46</v>
      </c>
      <c r="B17" s="29"/>
      <c r="C17" s="68">
        <v>21917</v>
      </c>
      <c r="D17" s="62">
        <v>22734.799999999999</v>
      </c>
    </row>
    <row r="18" spans="1:4" ht="15" customHeight="1" x14ac:dyDescent="0.2">
      <c r="A18" s="120" t="s">
        <v>142</v>
      </c>
      <c r="B18" s="25"/>
      <c r="C18" s="67">
        <v>6224.1</v>
      </c>
      <c r="D18" s="61">
        <v>3334.5</v>
      </c>
    </row>
    <row r="19" spans="1:4" ht="15" customHeight="1" x14ac:dyDescent="0.2">
      <c r="A19" s="24" t="s">
        <v>47</v>
      </c>
      <c r="B19" s="25"/>
      <c r="C19" s="67">
        <v>348.2</v>
      </c>
      <c r="D19" s="61">
        <v>532.5</v>
      </c>
    </row>
    <row r="20" spans="1:4" ht="15" customHeight="1" x14ac:dyDescent="0.2">
      <c r="A20" s="24" t="s">
        <v>48</v>
      </c>
      <c r="B20" s="25"/>
      <c r="C20" s="67">
        <v>5995.5</v>
      </c>
      <c r="D20" s="61">
        <v>4646.8999999999996</v>
      </c>
    </row>
    <row r="21" spans="1:4" ht="15" customHeight="1" x14ac:dyDescent="0.2">
      <c r="A21" s="24" t="s">
        <v>49</v>
      </c>
      <c r="B21" s="25"/>
      <c r="C21" s="67">
        <v>307.60000000000002</v>
      </c>
      <c r="D21" s="61">
        <v>291.5</v>
      </c>
    </row>
    <row r="22" spans="1:4" ht="15" customHeight="1" x14ac:dyDescent="0.2">
      <c r="A22" s="24" t="s">
        <v>50</v>
      </c>
      <c r="B22" s="25"/>
      <c r="C22" s="67">
        <v>2249.1</v>
      </c>
      <c r="D22" s="61">
        <v>2280.5</v>
      </c>
    </row>
    <row r="23" spans="1:4" ht="15" customHeight="1" x14ac:dyDescent="0.2">
      <c r="A23" s="24" t="s">
        <v>51</v>
      </c>
      <c r="B23" s="25"/>
      <c r="C23" s="67">
        <v>0</v>
      </c>
      <c r="D23" s="61">
        <v>0</v>
      </c>
    </row>
    <row r="24" spans="1:4" ht="15" customHeight="1" x14ac:dyDescent="0.2">
      <c r="A24" s="26" t="s">
        <v>52</v>
      </c>
      <c r="B24" s="27"/>
      <c r="C24" s="69">
        <v>274.8</v>
      </c>
      <c r="D24" s="63">
        <v>284.3</v>
      </c>
    </row>
    <row r="25" spans="1:4" ht="15" customHeight="1" thickBot="1" x14ac:dyDescent="0.25">
      <c r="A25" s="28" t="s">
        <v>53</v>
      </c>
      <c r="B25" s="29"/>
      <c r="C25" s="68">
        <v>15399.3</v>
      </c>
      <c r="D25" s="62">
        <v>11370.3</v>
      </c>
    </row>
    <row r="26" spans="1:4" ht="15" customHeight="1" thickBot="1" x14ac:dyDescent="0.25">
      <c r="A26" s="28" t="s">
        <v>54</v>
      </c>
      <c r="B26" s="29"/>
      <c r="C26" s="48">
        <v>0</v>
      </c>
      <c r="D26" s="51">
        <v>0</v>
      </c>
    </row>
    <row r="27" spans="1:4" ht="15" customHeight="1" thickBot="1" x14ac:dyDescent="0.25">
      <c r="A27" s="28" t="s">
        <v>55</v>
      </c>
      <c r="B27" s="29"/>
      <c r="C27" s="68">
        <v>1241.2</v>
      </c>
      <c r="D27" s="62">
        <v>1230.9000000000001</v>
      </c>
    </row>
    <row r="28" spans="1:4" ht="15" customHeight="1" thickBot="1" x14ac:dyDescent="0.25">
      <c r="A28" s="30" t="s">
        <v>56</v>
      </c>
      <c r="B28" s="23"/>
      <c r="C28" s="70">
        <v>423367</v>
      </c>
      <c r="D28" s="64">
        <v>423298.2</v>
      </c>
    </row>
    <row r="29" spans="1:4" ht="13.5" thickTop="1" x14ac:dyDescent="0.2">
      <c r="A29" s="21"/>
    </row>
    <row r="31" spans="1:4" ht="13.5" thickBot="1" x14ac:dyDescent="0.25">
      <c r="A31" s="22" t="s">
        <v>57</v>
      </c>
      <c r="B31" s="23"/>
      <c r="C31" s="53" t="s">
        <v>134</v>
      </c>
      <c r="D31" s="54" t="s">
        <v>127</v>
      </c>
    </row>
    <row r="32" spans="1:4" ht="13.5" thickTop="1" x14ac:dyDescent="0.2">
      <c r="A32" s="24" t="s">
        <v>58</v>
      </c>
      <c r="B32" s="25"/>
      <c r="C32" s="67">
        <v>686.6</v>
      </c>
      <c r="D32" s="61">
        <v>686.6</v>
      </c>
    </row>
    <row r="33" spans="1:4" x14ac:dyDescent="0.2">
      <c r="A33" s="24" t="s">
        <v>59</v>
      </c>
      <c r="B33" s="25"/>
      <c r="C33" s="67">
        <v>1736.3</v>
      </c>
      <c r="D33" s="61">
        <v>1736.3</v>
      </c>
    </row>
    <row r="34" spans="1:4" x14ac:dyDescent="0.2">
      <c r="A34" s="26" t="s">
        <v>60</v>
      </c>
      <c r="B34" s="27"/>
      <c r="C34" s="69">
        <v>3726.5</v>
      </c>
      <c r="D34" s="63">
        <v>4131.6000000000004</v>
      </c>
    </row>
    <row r="35" spans="1:4" x14ac:dyDescent="0.2">
      <c r="A35" s="31" t="s">
        <v>61</v>
      </c>
      <c r="B35" s="32"/>
      <c r="C35" s="71">
        <v>-54</v>
      </c>
      <c r="D35" s="66">
        <v>-48.4</v>
      </c>
    </row>
    <row r="36" spans="1:4" x14ac:dyDescent="0.2">
      <c r="A36" s="31" t="s">
        <v>62</v>
      </c>
      <c r="B36" s="32"/>
      <c r="C36" s="72">
        <v>2261.1999999999998</v>
      </c>
      <c r="D36" s="65">
        <v>1765.2</v>
      </c>
    </row>
    <row r="37" spans="1:4" x14ac:dyDescent="0.2">
      <c r="A37" s="31" t="s">
        <v>63</v>
      </c>
      <c r="B37" s="32"/>
      <c r="C37" s="72">
        <v>9742</v>
      </c>
      <c r="D37" s="65">
        <v>9060.5</v>
      </c>
    </row>
    <row r="38" spans="1:4" x14ac:dyDescent="0.2">
      <c r="A38" s="31" t="s">
        <v>64</v>
      </c>
      <c r="B38" s="32"/>
      <c r="C38" s="72">
        <v>672.2</v>
      </c>
      <c r="D38" s="65">
        <v>1284.5</v>
      </c>
    </row>
    <row r="39" spans="1:4" x14ac:dyDescent="0.2">
      <c r="A39" s="31" t="s">
        <v>65</v>
      </c>
      <c r="B39" s="32"/>
      <c r="C39" s="71">
        <v>-551.9</v>
      </c>
      <c r="D39" s="66">
        <v>-359.3</v>
      </c>
    </row>
    <row r="40" spans="1:4" ht="13.5" thickBot="1" x14ac:dyDescent="0.25">
      <c r="A40" s="28" t="s">
        <v>66</v>
      </c>
      <c r="B40" s="29"/>
      <c r="C40" s="68">
        <v>18219</v>
      </c>
      <c r="D40" s="62">
        <v>18257.099999999999</v>
      </c>
    </row>
    <row r="41" spans="1:4" x14ac:dyDescent="0.2">
      <c r="A41" s="26" t="s">
        <v>67</v>
      </c>
      <c r="B41" s="27"/>
      <c r="C41" s="69">
        <v>1571.8</v>
      </c>
      <c r="D41" s="63">
        <v>1765.9</v>
      </c>
    </row>
    <row r="42" spans="1:4" ht="13.5" thickBot="1" x14ac:dyDescent="0.25">
      <c r="A42" s="28" t="s">
        <v>68</v>
      </c>
      <c r="B42" s="29"/>
      <c r="C42" s="68">
        <v>19790.8</v>
      </c>
      <c r="D42" s="62">
        <v>20023</v>
      </c>
    </row>
    <row r="43" spans="1:4" x14ac:dyDescent="0.2">
      <c r="A43" s="24" t="s">
        <v>69</v>
      </c>
      <c r="B43" s="25"/>
      <c r="C43" s="67">
        <v>161902</v>
      </c>
      <c r="D43" s="61">
        <v>158653.5</v>
      </c>
    </row>
    <row r="44" spans="1:4" x14ac:dyDescent="0.2">
      <c r="A44" s="26" t="s">
        <v>70</v>
      </c>
      <c r="B44" s="27"/>
      <c r="C44" s="69">
        <v>47418.6</v>
      </c>
      <c r="D44" s="63">
        <v>45822.400000000001</v>
      </c>
    </row>
    <row r="45" spans="1:4" ht="13.5" thickBot="1" x14ac:dyDescent="0.25">
      <c r="A45" s="28" t="s">
        <v>71</v>
      </c>
      <c r="B45" s="29"/>
      <c r="C45" s="68">
        <v>209320.6</v>
      </c>
      <c r="D45" s="62">
        <v>204475.9</v>
      </c>
    </row>
    <row r="46" spans="1:4" ht="15" x14ac:dyDescent="0.2">
      <c r="A46" s="24" t="s">
        <v>72</v>
      </c>
      <c r="B46" s="25"/>
      <c r="C46" s="67">
        <v>118248.2</v>
      </c>
      <c r="D46" s="61">
        <v>121580</v>
      </c>
    </row>
    <row r="47" spans="1:4" ht="15" x14ac:dyDescent="0.2">
      <c r="A47" s="24" t="s">
        <v>73</v>
      </c>
      <c r="B47" s="25"/>
      <c r="C47" s="67">
        <v>565.4</v>
      </c>
      <c r="D47" s="61">
        <v>625.4</v>
      </c>
    </row>
    <row r="48" spans="1:4" ht="15" x14ac:dyDescent="0.2">
      <c r="A48" s="26" t="s">
        <v>74</v>
      </c>
      <c r="B48" s="27"/>
      <c r="C48" s="69">
        <v>8376.2000000000007</v>
      </c>
      <c r="D48" s="63">
        <v>8187.6</v>
      </c>
    </row>
    <row r="49" spans="1:4" ht="13.5" thickBot="1" x14ac:dyDescent="0.25">
      <c r="A49" s="28" t="s">
        <v>75</v>
      </c>
      <c r="B49" s="29"/>
      <c r="C49" s="68">
        <v>127189.8</v>
      </c>
      <c r="D49" s="62">
        <v>130393</v>
      </c>
    </row>
    <row r="50" spans="1:4" x14ac:dyDescent="0.2">
      <c r="A50" s="24" t="s">
        <v>76</v>
      </c>
      <c r="B50" s="25"/>
      <c r="C50" s="46">
        <v>0</v>
      </c>
      <c r="D50" s="49">
        <v>0</v>
      </c>
    </row>
    <row r="51" spans="1:4" x14ac:dyDescent="0.2">
      <c r="A51" s="26" t="s">
        <v>77</v>
      </c>
      <c r="B51" s="27"/>
      <c r="C51" s="69">
        <v>27306.7</v>
      </c>
      <c r="D51" s="63">
        <v>30335.5</v>
      </c>
    </row>
    <row r="52" spans="1:4" ht="13.5" thickBot="1" x14ac:dyDescent="0.25">
      <c r="A52" s="28" t="s">
        <v>78</v>
      </c>
      <c r="B52" s="29"/>
      <c r="C52" s="68">
        <v>363817</v>
      </c>
      <c r="D52" s="62">
        <v>365204.4</v>
      </c>
    </row>
    <row r="53" spans="1:4" ht="13.5" thickBot="1" x14ac:dyDescent="0.25">
      <c r="A53" s="28" t="s">
        <v>79</v>
      </c>
      <c r="B53" s="29"/>
      <c r="C53" s="68">
        <v>141.69999999999999</v>
      </c>
      <c r="D53" s="62">
        <v>210.5</v>
      </c>
    </row>
    <row r="54" spans="1:4" x14ac:dyDescent="0.2">
      <c r="A54" s="26" t="s">
        <v>80</v>
      </c>
      <c r="B54" s="27"/>
      <c r="C54" s="69">
        <v>5329.1</v>
      </c>
      <c r="D54" s="63">
        <v>5300</v>
      </c>
    </row>
    <row r="55" spans="1:4" ht="13.5" thickBot="1" x14ac:dyDescent="0.25">
      <c r="A55" s="28" t="s">
        <v>81</v>
      </c>
      <c r="B55" s="29"/>
      <c r="C55" s="68">
        <v>5329.1</v>
      </c>
      <c r="D55" s="62">
        <v>5300</v>
      </c>
    </row>
    <row r="56" spans="1:4" x14ac:dyDescent="0.2">
      <c r="A56" s="24" t="s">
        <v>82</v>
      </c>
      <c r="B56" s="25"/>
      <c r="C56" s="67">
        <v>9355.7000000000007</v>
      </c>
      <c r="D56" s="61">
        <v>10310.200000000001</v>
      </c>
    </row>
    <row r="57" spans="1:4" x14ac:dyDescent="0.2">
      <c r="A57" s="24" t="s">
        <v>83</v>
      </c>
      <c r="B57" s="25"/>
      <c r="C57" s="67">
        <v>204.6</v>
      </c>
      <c r="D57" s="61">
        <v>470.1</v>
      </c>
    </row>
    <row r="58" spans="1:4" x14ac:dyDescent="0.2">
      <c r="A58" s="24" t="s">
        <v>84</v>
      </c>
      <c r="B58" s="25"/>
      <c r="C58" s="67">
        <v>17113.8</v>
      </c>
      <c r="D58" s="61">
        <v>14262.3</v>
      </c>
    </row>
    <row r="59" spans="1:4" x14ac:dyDescent="0.2">
      <c r="A59" s="24" t="s">
        <v>85</v>
      </c>
      <c r="B59" s="25"/>
      <c r="C59" s="67">
        <v>248.9</v>
      </c>
      <c r="D59" s="61">
        <v>298.5</v>
      </c>
    </row>
    <row r="60" spans="1:4" x14ac:dyDescent="0.2">
      <c r="A60" s="26" t="s">
        <v>86</v>
      </c>
      <c r="B60" s="27"/>
      <c r="C60" s="69">
        <v>51.3</v>
      </c>
      <c r="D60" s="63">
        <v>49.8</v>
      </c>
    </row>
    <row r="61" spans="1:4" x14ac:dyDescent="0.2">
      <c r="A61" s="31" t="s">
        <v>87</v>
      </c>
      <c r="B61" s="32"/>
      <c r="C61" s="72">
        <v>711.2</v>
      </c>
      <c r="D61" s="65">
        <v>728.1</v>
      </c>
    </row>
    <row r="62" spans="1:4" x14ac:dyDescent="0.2">
      <c r="A62" s="31" t="s">
        <v>42</v>
      </c>
      <c r="B62" s="32"/>
      <c r="C62" s="72">
        <v>1105.4000000000001</v>
      </c>
      <c r="D62" s="65">
        <v>1110.0999999999999</v>
      </c>
    </row>
    <row r="63" spans="1:4" x14ac:dyDescent="0.2">
      <c r="A63" s="31" t="s">
        <v>88</v>
      </c>
      <c r="B63" s="32"/>
      <c r="C63" s="72">
        <v>763.6</v>
      </c>
      <c r="D63" s="65">
        <v>915.3</v>
      </c>
    </row>
    <row r="64" spans="1:4" x14ac:dyDescent="0.2">
      <c r="A64" s="31" t="s">
        <v>89</v>
      </c>
      <c r="B64" s="32"/>
      <c r="C64" s="72">
        <v>4733.7</v>
      </c>
      <c r="D64" s="65">
        <v>4416.1000000000004</v>
      </c>
    </row>
    <row r="65" spans="1:4" ht="13.5" thickBot="1" x14ac:dyDescent="0.25">
      <c r="A65" s="28" t="s">
        <v>90</v>
      </c>
      <c r="B65" s="29"/>
      <c r="C65" s="68">
        <v>34288.300000000003</v>
      </c>
      <c r="D65" s="62">
        <v>32560.400000000001</v>
      </c>
    </row>
    <row r="66" spans="1:4" ht="13.5" thickBot="1" x14ac:dyDescent="0.25">
      <c r="A66" s="28" t="s">
        <v>91</v>
      </c>
      <c r="B66" s="29"/>
      <c r="C66" s="68">
        <v>0</v>
      </c>
      <c r="D66" s="62">
        <v>0</v>
      </c>
    </row>
    <row r="67" spans="1:4" ht="13.5" thickBot="1" x14ac:dyDescent="0.25">
      <c r="A67" s="30" t="s">
        <v>92</v>
      </c>
      <c r="B67" s="23"/>
      <c r="C67" s="70">
        <v>423367</v>
      </c>
      <c r="D67" s="64">
        <v>423298.2</v>
      </c>
    </row>
    <row r="68" spans="1:4" ht="13.5" thickTop="1" x14ac:dyDescent="0.2"/>
  </sheetData>
  <mergeCells count="1">
    <mergeCell ref="A1:D1"/>
  </mergeCells>
  <pageMargins left="0.70866141732283472" right="0.70866141732283472" top="0.74803149606299213" bottom="0.74803149606299213" header="0.31496062992125984" footer="0.31496062992125984"/>
  <pageSetup paperSize="9" scale="6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2"/>
  <sheetViews>
    <sheetView showGridLines="0" tabSelected="1" zoomScaleNormal="100" workbookViewId="0">
      <selection sqref="A1:D1"/>
    </sheetView>
  </sheetViews>
  <sheetFormatPr baseColWidth="10" defaultRowHeight="12.75" x14ac:dyDescent="0.2"/>
  <cols>
    <col min="1" max="1" width="78.140625" bestFit="1" customWidth="1"/>
    <col min="3" max="3" width="15.140625" style="52" bestFit="1" customWidth="1"/>
    <col min="4" max="4" width="15.85546875" style="52" bestFit="1" customWidth="1"/>
  </cols>
  <sheetData>
    <row r="1" spans="1:4" ht="18" x14ac:dyDescent="0.2">
      <c r="A1" s="123" t="s">
        <v>129</v>
      </c>
      <c r="B1" s="123"/>
      <c r="C1" s="123"/>
      <c r="D1" s="123"/>
    </row>
    <row r="2" spans="1:4" x14ac:dyDescent="0.2">
      <c r="A2" s="21"/>
    </row>
    <row r="3" spans="1:4" ht="27.75" customHeight="1" thickBot="1" x14ac:dyDescent="0.25">
      <c r="A3" s="22" t="s">
        <v>93</v>
      </c>
      <c r="B3" s="23"/>
      <c r="C3" s="53" t="s">
        <v>134</v>
      </c>
      <c r="D3" s="54" t="s">
        <v>135</v>
      </c>
    </row>
    <row r="4" spans="1:4" ht="16.5" customHeight="1" thickTop="1" x14ac:dyDescent="0.2">
      <c r="A4" s="24" t="s">
        <v>94</v>
      </c>
      <c r="B4" s="25"/>
      <c r="C4" s="67">
        <v>17151.099999999999</v>
      </c>
      <c r="D4" s="61">
        <v>16655.400000000001</v>
      </c>
    </row>
    <row r="5" spans="1:4" ht="16.5" customHeight="1" x14ac:dyDescent="0.2">
      <c r="A5" s="24" t="s">
        <v>95</v>
      </c>
      <c r="B5" s="25"/>
      <c r="C5" s="74">
        <v>-218</v>
      </c>
      <c r="D5" s="73">
        <v>-313</v>
      </c>
    </row>
    <row r="6" spans="1:4" ht="16.5" customHeight="1" thickBot="1" x14ac:dyDescent="0.25">
      <c r="A6" s="28" t="s">
        <v>96</v>
      </c>
      <c r="B6" s="29"/>
      <c r="C6" s="68">
        <v>16933.099999999999</v>
      </c>
      <c r="D6" s="62">
        <v>16342.4</v>
      </c>
    </row>
    <row r="7" spans="1:4" ht="16.5" customHeight="1" thickBot="1" x14ac:dyDescent="0.25">
      <c r="A7" s="28" t="s">
        <v>97</v>
      </c>
      <c r="B7" s="29"/>
      <c r="C7" s="108">
        <v>67.400000000000006</v>
      </c>
      <c r="D7" s="62">
        <v>70.599999999999994</v>
      </c>
    </row>
    <row r="8" spans="1:4" ht="16.5" customHeight="1" thickBot="1" x14ac:dyDescent="0.25">
      <c r="A8" s="28" t="s">
        <v>98</v>
      </c>
      <c r="B8" s="29"/>
      <c r="C8" s="68">
        <v>0</v>
      </c>
      <c r="D8" s="62">
        <v>0.1</v>
      </c>
    </row>
    <row r="9" spans="1:4" ht="16.5" customHeight="1" x14ac:dyDescent="0.2">
      <c r="A9" s="121" t="s">
        <v>143</v>
      </c>
      <c r="B9" s="27"/>
      <c r="C9" s="69">
        <v>4163.3999999999996</v>
      </c>
      <c r="D9" s="63">
        <v>4340.2</v>
      </c>
    </row>
    <row r="10" spans="1:4" ht="16.5" customHeight="1" x14ac:dyDescent="0.2">
      <c r="A10" s="31" t="s">
        <v>99</v>
      </c>
      <c r="B10" s="32"/>
      <c r="C10" s="72">
        <v>166.7</v>
      </c>
      <c r="D10" s="65">
        <v>371.9</v>
      </c>
    </row>
    <row r="11" spans="1:4" ht="16.5" customHeight="1" x14ac:dyDescent="0.2">
      <c r="A11" s="33" t="s">
        <v>100</v>
      </c>
      <c r="B11" s="34"/>
      <c r="C11" s="74">
        <v>-383.1</v>
      </c>
      <c r="D11" s="75">
        <v>2059.5</v>
      </c>
    </row>
    <row r="12" spans="1:4" ht="16.5" customHeight="1" x14ac:dyDescent="0.2">
      <c r="A12" s="26" t="s">
        <v>101</v>
      </c>
      <c r="B12" s="27"/>
      <c r="C12" s="69">
        <v>998.5</v>
      </c>
      <c r="D12" s="63">
        <v>495.7</v>
      </c>
    </row>
    <row r="13" spans="1:4" ht="16.5" customHeight="1" thickBot="1" x14ac:dyDescent="0.25">
      <c r="A13" s="35" t="s">
        <v>102</v>
      </c>
      <c r="B13" s="36"/>
      <c r="C13" s="83">
        <v>4945.5</v>
      </c>
      <c r="D13" s="80">
        <v>7267.3</v>
      </c>
    </row>
    <row r="14" spans="1:4" ht="16.5" customHeight="1" thickBot="1" x14ac:dyDescent="0.25">
      <c r="A14" s="28" t="s">
        <v>103</v>
      </c>
      <c r="B14" s="29"/>
      <c r="C14" s="68">
        <v>21945.9</v>
      </c>
      <c r="D14" s="62">
        <v>23680.400000000001</v>
      </c>
    </row>
    <row r="15" spans="1:4" ht="16.5" customHeight="1" x14ac:dyDescent="0.2">
      <c r="A15" s="24" t="s">
        <v>104</v>
      </c>
      <c r="B15" s="25"/>
      <c r="C15" s="78">
        <v>-18438.3</v>
      </c>
      <c r="D15" s="77">
        <v>-20030.7</v>
      </c>
    </row>
    <row r="16" spans="1:4" ht="16.5" customHeight="1" x14ac:dyDescent="0.2">
      <c r="A16" s="24" t="s">
        <v>105</v>
      </c>
      <c r="B16" s="25"/>
      <c r="C16" s="74">
        <v>-32.9</v>
      </c>
      <c r="D16" s="65">
        <v>107.9</v>
      </c>
    </row>
    <row r="17" spans="1:4" ht="16.5" customHeight="1" x14ac:dyDescent="0.2">
      <c r="A17" s="24" t="s">
        <v>106</v>
      </c>
      <c r="B17" s="25"/>
      <c r="C17" s="67">
        <v>0.1</v>
      </c>
      <c r="D17" s="65">
        <v>2.6</v>
      </c>
    </row>
    <row r="18" spans="1:4" ht="16.5" customHeight="1" x14ac:dyDescent="0.2">
      <c r="A18" s="24" t="s">
        <v>107</v>
      </c>
      <c r="B18" s="25"/>
      <c r="C18" s="79">
        <v>-1955.7</v>
      </c>
      <c r="D18" s="77">
        <v>-2016.4</v>
      </c>
    </row>
    <row r="19" spans="1:4" ht="16.5" customHeight="1" x14ac:dyDescent="0.2">
      <c r="A19" s="120" t="s">
        <v>144</v>
      </c>
      <c r="B19" s="25"/>
      <c r="C19" s="74">
        <v>-12.4</v>
      </c>
      <c r="D19" s="73">
        <v>-12.4</v>
      </c>
    </row>
    <row r="20" spans="1:4" ht="16.5" customHeight="1" x14ac:dyDescent="0.2">
      <c r="A20" s="24" t="s">
        <v>108</v>
      </c>
      <c r="B20" s="25"/>
      <c r="C20" s="74">
        <v>-108.6</v>
      </c>
      <c r="D20" s="73">
        <v>-102</v>
      </c>
    </row>
    <row r="21" spans="1:4" ht="16.5" customHeight="1" x14ac:dyDescent="0.2">
      <c r="A21" s="26" t="s">
        <v>109</v>
      </c>
      <c r="B21" s="27"/>
      <c r="C21" s="71">
        <v>-99.7</v>
      </c>
      <c r="D21" s="66">
        <v>-233.9</v>
      </c>
    </row>
    <row r="22" spans="1:4" ht="16.5" customHeight="1" thickBot="1" x14ac:dyDescent="0.25">
      <c r="A22" s="28" t="s">
        <v>110</v>
      </c>
      <c r="B22" s="29"/>
      <c r="C22" s="84">
        <v>-20647.5</v>
      </c>
      <c r="D22" s="81">
        <v>-22284.799999999999</v>
      </c>
    </row>
    <row r="23" spans="1:4" ht="16.5" customHeight="1" thickBot="1" x14ac:dyDescent="0.25">
      <c r="A23" s="28" t="s">
        <v>111</v>
      </c>
      <c r="B23" s="29"/>
      <c r="C23" s="68">
        <v>1298.5</v>
      </c>
      <c r="D23" s="62">
        <v>1395.6</v>
      </c>
    </row>
    <row r="24" spans="1:4" ht="16.5" customHeight="1" x14ac:dyDescent="0.2">
      <c r="A24" s="26" t="s">
        <v>112</v>
      </c>
      <c r="B24" s="27"/>
      <c r="C24" s="85">
        <v>-1.3</v>
      </c>
      <c r="D24" s="65">
        <v>0.1</v>
      </c>
    </row>
    <row r="25" spans="1:4" ht="16.5" customHeight="1" thickBot="1" x14ac:dyDescent="0.25">
      <c r="A25" s="28" t="s">
        <v>113</v>
      </c>
      <c r="B25" s="29"/>
      <c r="C25" s="68">
        <v>1297.2</v>
      </c>
      <c r="D25" s="62">
        <v>1395.7</v>
      </c>
    </row>
    <row r="26" spans="1:4" ht="16.5" customHeight="1" x14ac:dyDescent="0.2">
      <c r="A26" s="24" t="s">
        <v>114</v>
      </c>
      <c r="B26" s="25"/>
      <c r="C26" s="74">
        <v>-122.2</v>
      </c>
      <c r="D26" s="73">
        <v>-122.8</v>
      </c>
    </row>
    <row r="27" spans="1:4" ht="16.5" customHeight="1" x14ac:dyDescent="0.2">
      <c r="A27" s="24" t="s">
        <v>115</v>
      </c>
      <c r="B27" s="25"/>
      <c r="C27" s="67">
        <v>0.9</v>
      </c>
      <c r="D27" s="61">
        <v>0.9</v>
      </c>
    </row>
    <row r="28" spans="1:4" ht="16.5" customHeight="1" x14ac:dyDescent="0.2">
      <c r="A28" s="24" t="s">
        <v>116</v>
      </c>
      <c r="B28" s="25"/>
      <c r="C28" s="67">
        <v>49.8</v>
      </c>
      <c r="D28" s="61">
        <v>3.9</v>
      </c>
    </row>
    <row r="29" spans="1:4" ht="16.5" customHeight="1" x14ac:dyDescent="0.2">
      <c r="A29" s="24" t="s">
        <v>117</v>
      </c>
      <c r="B29" s="25"/>
      <c r="C29" s="74">
        <v>-408.8</v>
      </c>
      <c r="D29" s="73">
        <v>-439.9</v>
      </c>
    </row>
    <row r="30" spans="1:4" ht="16.5" customHeight="1" x14ac:dyDescent="0.2">
      <c r="A30" s="26" t="s">
        <v>118</v>
      </c>
      <c r="B30" s="27"/>
      <c r="C30" s="47">
        <v>0</v>
      </c>
      <c r="D30" s="50">
        <v>0</v>
      </c>
    </row>
    <row r="31" spans="1:4" ht="16.5" customHeight="1" thickBot="1" x14ac:dyDescent="0.25">
      <c r="A31" s="28" t="s">
        <v>145</v>
      </c>
      <c r="B31" s="29"/>
      <c r="C31" s="68">
        <v>816.9</v>
      </c>
      <c r="D31" s="62">
        <v>837.8</v>
      </c>
    </row>
    <row r="32" spans="1:4" ht="16.5" customHeight="1" x14ac:dyDescent="0.2">
      <c r="A32" s="26" t="s">
        <v>67</v>
      </c>
      <c r="B32" s="27"/>
      <c r="C32" s="85">
        <v>-144.69999999999999</v>
      </c>
      <c r="D32" s="82">
        <v>-180.4</v>
      </c>
    </row>
    <row r="33" spans="1:4" ht="16.5" customHeight="1" thickBot="1" x14ac:dyDescent="0.25">
      <c r="A33" s="28" t="s">
        <v>146</v>
      </c>
      <c r="B33" s="29"/>
      <c r="C33" s="68">
        <v>672.2</v>
      </c>
      <c r="D33" s="62">
        <v>657.4</v>
      </c>
    </row>
    <row r="34" spans="1:4" ht="16.5" customHeight="1" x14ac:dyDescent="0.2">
      <c r="A34" s="24" t="s">
        <v>119</v>
      </c>
      <c r="B34" s="25"/>
      <c r="C34" s="46">
        <v>0.95</v>
      </c>
      <c r="D34" s="49">
        <v>0.92</v>
      </c>
    </row>
    <row r="35" spans="1:4" ht="16.5" customHeight="1" thickBot="1" x14ac:dyDescent="0.25">
      <c r="A35" s="37" t="s">
        <v>120</v>
      </c>
      <c r="B35" s="38"/>
      <c r="C35" s="55">
        <v>0.95</v>
      </c>
      <c r="D35" s="56">
        <v>0.92</v>
      </c>
    </row>
    <row r="36" spans="1:4" ht="13.5" thickTop="1" x14ac:dyDescent="0.2">
      <c r="A36" s="21"/>
    </row>
    <row r="37" spans="1:4" ht="15" x14ac:dyDescent="0.2">
      <c r="A37" s="39"/>
    </row>
    <row r="39" spans="1:4" x14ac:dyDescent="0.2">
      <c r="A39" s="109" t="s">
        <v>133</v>
      </c>
    </row>
    <row r="40" spans="1:4" s="119" customFormat="1" ht="35.25" customHeight="1" x14ac:dyDescent="0.2">
      <c r="A40" s="124" t="s">
        <v>132</v>
      </c>
      <c r="B40" s="124"/>
      <c r="C40" s="124"/>
      <c r="D40" s="124"/>
    </row>
    <row r="41" spans="1:4" s="119" customFormat="1" ht="70.5" customHeight="1" x14ac:dyDescent="0.2">
      <c r="A41" s="124" t="s">
        <v>136</v>
      </c>
      <c r="B41" s="124"/>
      <c r="C41" s="124"/>
      <c r="D41" s="124"/>
    </row>
    <row r="42" spans="1:4" ht="24" customHeight="1" x14ac:dyDescent="0.2">
      <c r="A42" s="124"/>
      <c r="B42" s="124"/>
      <c r="C42" s="124"/>
      <c r="D42" s="124"/>
    </row>
  </sheetData>
  <mergeCells count="4">
    <mergeCell ref="A1:D1"/>
    <mergeCell ref="A40:D40"/>
    <mergeCell ref="A41:D41"/>
    <mergeCell ref="A42:D42"/>
  </mergeCells>
  <pageMargins left="0.70866141732283472" right="0.70866141732283472" top="0.74803149606299213" bottom="0.74803149606299213" header="0.31496062992125984" footer="0.31496062992125984"/>
  <pageSetup paperSize="9" scale="73"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showGridLines="0" zoomScaleNormal="100" workbookViewId="0"/>
  </sheetViews>
  <sheetFormatPr baseColWidth="10" defaultRowHeight="12.75" x14ac:dyDescent="0.2"/>
  <cols>
    <col min="1" max="1" width="51.28515625" bestFit="1" customWidth="1"/>
    <col min="2" max="2" width="11.28515625" bestFit="1" customWidth="1"/>
    <col min="3" max="3" width="12.7109375" bestFit="1" customWidth="1"/>
    <col min="4" max="4" width="13" bestFit="1" customWidth="1"/>
    <col min="5" max="5" width="11.140625" bestFit="1" customWidth="1"/>
    <col min="6" max="6" width="18.28515625" bestFit="1" customWidth="1"/>
    <col min="7" max="7" width="14" bestFit="1" customWidth="1"/>
    <col min="9" max="9" width="15.85546875" bestFit="1" customWidth="1"/>
    <col min="11" max="11" width="14.140625" bestFit="1" customWidth="1"/>
  </cols>
  <sheetData>
    <row r="1" spans="1:16" ht="18" x14ac:dyDescent="0.2">
      <c r="A1" s="110" t="s">
        <v>138</v>
      </c>
    </row>
    <row r="2" spans="1:16" ht="15.75" x14ac:dyDescent="0.2">
      <c r="A2" s="20"/>
    </row>
    <row r="3" spans="1:16" ht="15" x14ac:dyDescent="0.2">
      <c r="A3" s="129" t="s">
        <v>140</v>
      </c>
      <c r="B3" s="129"/>
      <c r="C3" s="129"/>
      <c r="D3" s="129"/>
      <c r="E3" s="129"/>
      <c r="F3" s="129"/>
      <c r="G3" s="129"/>
      <c r="H3" s="129"/>
      <c r="I3" s="129"/>
      <c r="J3" s="129"/>
      <c r="K3" s="129"/>
    </row>
    <row r="4" spans="1:16" ht="61.5" customHeight="1" x14ac:dyDescent="0.2">
      <c r="A4" s="130" t="s">
        <v>93</v>
      </c>
      <c r="B4" s="132" t="s">
        <v>58</v>
      </c>
      <c r="C4" s="125" t="s">
        <v>59</v>
      </c>
      <c r="D4" s="125" t="s">
        <v>60</v>
      </c>
      <c r="E4" s="125" t="s">
        <v>61</v>
      </c>
      <c r="F4" s="125" t="s">
        <v>62</v>
      </c>
      <c r="G4" s="125" t="s">
        <v>131</v>
      </c>
      <c r="H4" s="134" t="s">
        <v>121</v>
      </c>
      <c r="I4" s="136" t="s">
        <v>66</v>
      </c>
      <c r="J4" s="127" t="s">
        <v>67</v>
      </c>
      <c r="K4" s="136" t="s">
        <v>68</v>
      </c>
    </row>
    <row r="5" spans="1:16" ht="48" customHeight="1" thickBot="1" x14ac:dyDescent="0.25">
      <c r="A5" s="131"/>
      <c r="B5" s="133"/>
      <c r="C5" s="126"/>
      <c r="D5" s="126"/>
      <c r="E5" s="126"/>
      <c r="F5" s="126"/>
      <c r="G5" s="126"/>
      <c r="H5" s="135"/>
      <c r="I5" s="137"/>
      <c r="J5" s="128"/>
      <c r="K5" s="137"/>
    </row>
    <row r="6" spans="1:16" ht="16.5" thickTop="1" thickBot="1" x14ac:dyDescent="0.25">
      <c r="A6" s="40" t="s">
        <v>147</v>
      </c>
      <c r="B6" s="94">
        <v>686.6</v>
      </c>
      <c r="C6" s="95">
        <v>1736.3</v>
      </c>
      <c r="D6" s="95">
        <v>4131.6000000000004</v>
      </c>
      <c r="E6" s="76">
        <v>-48.4</v>
      </c>
      <c r="F6" s="95">
        <v>1765.2</v>
      </c>
      <c r="G6" s="95">
        <v>10345.1</v>
      </c>
      <c r="H6" s="76">
        <v>-359.3</v>
      </c>
      <c r="I6" s="96">
        <v>18257.099999999999</v>
      </c>
      <c r="J6" s="97">
        <v>1765.9</v>
      </c>
      <c r="K6" s="96">
        <v>20023</v>
      </c>
      <c r="P6" s="60"/>
    </row>
    <row r="7" spans="1:16" ht="26.25" thickBot="1" x14ac:dyDescent="0.25">
      <c r="A7" s="111" t="s">
        <v>130</v>
      </c>
      <c r="B7" s="112"/>
      <c r="C7" s="112"/>
      <c r="D7" s="114">
        <v>-405.1</v>
      </c>
      <c r="E7" s="114">
        <v>-5.6</v>
      </c>
      <c r="F7" s="115"/>
      <c r="G7" s="116">
        <v>672.2</v>
      </c>
      <c r="H7" s="114">
        <v>-192.5</v>
      </c>
      <c r="I7" s="117">
        <v>69</v>
      </c>
      <c r="J7" s="118">
        <v>42</v>
      </c>
      <c r="K7" s="117">
        <v>110.9</v>
      </c>
    </row>
    <row r="8" spans="1:16" x14ac:dyDescent="0.2">
      <c r="A8" s="41" t="s">
        <v>122</v>
      </c>
      <c r="B8" s="92"/>
      <c r="C8" s="92"/>
      <c r="D8" s="57"/>
      <c r="E8" s="57"/>
      <c r="F8" s="57"/>
      <c r="G8" s="88">
        <v>-576.70000000000005</v>
      </c>
      <c r="H8" s="57"/>
      <c r="I8" s="101">
        <v>-576.70000000000005</v>
      </c>
      <c r="J8" s="86">
        <v>-235.5</v>
      </c>
      <c r="K8" s="101">
        <v>-812.2</v>
      </c>
    </row>
    <row r="9" spans="1:16" x14ac:dyDescent="0.2">
      <c r="A9" s="122" t="s">
        <v>149</v>
      </c>
      <c r="B9" s="92"/>
      <c r="C9" s="92"/>
      <c r="D9" s="57"/>
      <c r="E9" s="57"/>
      <c r="F9" s="92"/>
      <c r="G9" s="92">
        <v>0</v>
      </c>
      <c r="H9" s="89"/>
      <c r="I9" s="103">
        <v>0</v>
      </c>
      <c r="J9" s="58"/>
      <c r="K9" s="103">
        <v>0</v>
      </c>
    </row>
    <row r="10" spans="1:16" x14ac:dyDescent="0.2">
      <c r="A10" s="41" t="s">
        <v>123</v>
      </c>
      <c r="B10" s="57"/>
      <c r="C10" s="57"/>
      <c r="D10" s="57"/>
      <c r="E10" s="57"/>
      <c r="F10" s="57">
        <v>496</v>
      </c>
      <c r="G10" s="88">
        <v>-23</v>
      </c>
      <c r="H10" s="90"/>
      <c r="I10" s="103">
        <v>473</v>
      </c>
      <c r="J10" s="58"/>
      <c r="K10" s="103">
        <v>473</v>
      </c>
    </row>
    <row r="11" spans="1:16" x14ac:dyDescent="0.2">
      <c r="A11" s="41" t="s">
        <v>124</v>
      </c>
      <c r="B11" s="57"/>
      <c r="C11" s="57"/>
      <c r="D11" s="57"/>
      <c r="E11" s="57"/>
      <c r="F11" s="57"/>
      <c r="G11" s="88">
        <v>-3.8</v>
      </c>
      <c r="H11" s="90"/>
      <c r="I11" s="101">
        <v>-3.8</v>
      </c>
      <c r="J11" s="58"/>
      <c r="K11" s="101">
        <v>-3.8</v>
      </c>
    </row>
    <row r="12" spans="1:16" x14ac:dyDescent="0.2">
      <c r="A12" s="41" t="s">
        <v>125</v>
      </c>
      <c r="B12" s="57"/>
      <c r="C12" s="57"/>
      <c r="D12" s="92"/>
      <c r="E12" s="57"/>
      <c r="F12" s="57"/>
      <c r="G12" s="92">
        <v>0.4</v>
      </c>
      <c r="H12" s="90"/>
      <c r="I12" s="103">
        <v>0.4</v>
      </c>
      <c r="J12" s="88">
        <v>-0.4</v>
      </c>
      <c r="K12" s="103">
        <v>0</v>
      </c>
    </row>
    <row r="13" spans="1:16" x14ac:dyDescent="0.2">
      <c r="A13" s="43" t="s">
        <v>126</v>
      </c>
      <c r="B13" s="59"/>
      <c r="C13" s="59"/>
      <c r="D13" s="93"/>
      <c r="E13" s="59"/>
      <c r="F13" s="59"/>
      <c r="G13" s="93">
        <v>0</v>
      </c>
      <c r="H13" s="91"/>
      <c r="I13" s="102">
        <v>0</v>
      </c>
      <c r="J13" s="106">
        <v>0</v>
      </c>
      <c r="K13" s="102">
        <v>0</v>
      </c>
    </row>
    <row r="14" spans="1:16" ht="13.5" thickBot="1" x14ac:dyDescent="0.25">
      <c r="A14" s="45" t="s">
        <v>148</v>
      </c>
      <c r="B14" s="98">
        <v>686.6</v>
      </c>
      <c r="C14" s="99">
        <v>1736.3</v>
      </c>
      <c r="D14" s="99">
        <v>3726.5</v>
      </c>
      <c r="E14" s="100">
        <v>-54</v>
      </c>
      <c r="F14" s="99">
        <v>2261.1999999999998</v>
      </c>
      <c r="G14" s="99">
        <v>10414.200000000001</v>
      </c>
      <c r="H14" s="100">
        <v>-551.9</v>
      </c>
      <c r="I14" s="70">
        <v>18219</v>
      </c>
      <c r="J14" s="104">
        <v>1571.8</v>
      </c>
      <c r="K14" s="70">
        <v>19790.8</v>
      </c>
    </row>
    <row r="15" spans="1:16" ht="16.5" thickTop="1" x14ac:dyDescent="0.2">
      <c r="A15" s="20"/>
    </row>
    <row r="18" spans="1:11" ht="18" x14ac:dyDescent="0.2">
      <c r="A18" s="110" t="s">
        <v>139</v>
      </c>
    </row>
    <row r="19" spans="1:11" ht="15.75" x14ac:dyDescent="0.2">
      <c r="A19" s="20"/>
    </row>
    <row r="20" spans="1:11" ht="15" x14ac:dyDescent="0.2">
      <c r="A20" s="129" t="s">
        <v>141</v>
      </c>
      <c r="B20" s="129"/>
      <c r="C20" s="129"/>
      <c r="D20" s="129"/>
      <c r="E20" s="129"/>
      <c r="F20" s="129"/>
      <c r="G20" s="129"/>
      <c r="H20" s="129"/>
      <c r="I20" s="129"/>
      <c r="J20" s="129"/>
      <c r="K20" s="129"/>
    </row>
    <row r="21" spans="1:11" ht="61.5" customHeight="1" x14ac:dyDescent="0.2">
      <c r="A21" s="130" t="s">
        <v>93</v>
      </c>
      <c r="B21" s="132" t="s">
        <v>58</v>
      </c>
      <c r="C21" s="125" t="s">
        <v>59</v>
      </c>
      <c r="D21" s="125" t="s">
        <v>60</v>
      </c>
      <c r="E21" s="125" t="s">
        <v>61</v>
      </c>
      <c r="F21" s="125" t="s">
        <v>62</v>
      </c>
      <c r="G21" s="125" t="s">
        <v>131</v>
      </c>
      <c r="H21" s="134" t="s">
        <v>121</v>
      </c>
      <c r="I21" s="136" t="s">
        <v>66</v>
      </c>
      <c r="J21" s="127" t="s">
        <v>67</v>
      </c>
      <c r="K21" s="136" t="s">
        <v>68</v>
      </c>
    </row>
    <row r="22" spans="1:11" ht="48" customHeight="1" thickBot="1" x14ac:dyDescent="0.25">
      <c r="A22" s="131"/>
      <c r="B22" s="133"/>
      <c r="C22" s="126"/>
      <c r="D22" s="126"/>
      <c r="E22" s="126"/>
      <c r="F22" s="126"/>
      <c r="G22" s="126"/>
      <c r="H22" s="135"/>
      <c r="I22" s="137"/>
      <c r="J22" s="128"/>
      <c r="K22" s="137"/>
    </row>
    <row r="23" spans="1:11" ht="31.5" customHeight="1" thickTop="1" thickBot="1" x14ac:dyDescent="0.25">
      <c r="A23" s="40" t="s">
        <v>137</v>
      </c>
      <c r="B23" s="94">
        <v>686.6</v>
      </c>
      <c r="C23" s="95">
        <v>1716.8</v>
      </c>
      <c r="D23" s="95">
        <v>3846.4</v>
      </c>
      <c r="E23" s="76">
        <v>-41.9</v>
      </c>
      <c r="F23" s="95">
        <v>1765.2</v>
      </c>
      <c r="G23" s="95">
        <v>9691.5</v>
      </c>
      <c r="H23" s="76">
        <v>-131.1</v>
      </c>
      <c r="I23" s="96">
        <v>17533.5</v>
      </c>
      <c r="J23" s="97">
        <v>1763.1</v>
      </c>
      <c r="K23" s="96">
        <v>19296.599999999999</v>
      </c>
    </row>
    <row r="24" spans="1:11" ht="26.25" thickBot="1" x14ac:dyDescent="0.25">
      <c r="A24" s="111" t="s">
        <v>130</v>
      </c>
      <c r="B24" s="112"/>
      <c r="C24" s="112"/>
      <c r="D24" s="113">
        <v>7.1</v>
      </c>
      <c r="E24" s="113">
        <v>9.6999999999999993</v>
      </c>
      <c r="F24" s="115"/>
      <c r="G24" s="116">
        <v>657.2</v>
      </c>
      <c r="H24" s="114">
        <v>-144.1</v>
      </c>
      <c r="I24" s="117">
        <v>529.9</v>
      </c>
      <c r="J24" s="118">
        <v>86.1</v>
      </c>
      <c r="K24" s="117">
        <v>615.9</v>
      </c>
    </row>
    <row r="25" spans="1:11" x14ac:dyDescent="0.2">
      <c r="A25" s="41" t="s">
        <v>122</v>
      </c>
      <c r="B25" s="92"/>
      <c r="C25" s="92"/>
      <c r="D25" s="42"/>
      <c r="E25" s="42"/>
      <c r="F25" s="42"/>
      <c r="G25" s="87">
        <v>-549.29999999999995</v>
      </c>
      <c r="H25" s="57"/>
      <c r="I25" s="101">
        <v>-549.29999999999995</v>
      </c>
      <c r="J25" s="86">
        <v>-193.8</v>
      </c>
      <c r="K25" s="101">
        <v>-743</v>
      </c>
    </row>
    <row r="26" spans="1:11" x14ac:dyDescent="0.2">
      <c r="A26" s="122" t="s">
        <v>149</v>
      </c>
      <c r="B26" s="92"/>
      <c r="C26" s="92"/>
      <c r="D26" s="42"/>
      <c r="E26" s="42"/>
      <c r="F26" s="92"/>
      <c r="G26" s="92">
        <v>0</v>
      </c>
      <c r="H26" s="89"/>
      <c r="I26" s="103">
        <v>0</v>
      </c>
      <c r="J26" s="105">
        <v>0</v>
      </c>
      <c r="K26" s="103">
        <v>0</v>
      </c>
    </row>
    <row r="27" spans="1:11" x14ac:dyDescent="0.2">
      <c r="A27" s="41" t="s">
        <v>123</v>
      </c>
      <c r="B27" s="42"/>
      <c r="C27" s="42"/>
      <c r="D27" s="42"/>
      <c r="E27" s="42"/>
      <c r="F27" s="88"/>
      <c r="G27" s="88">
        <v>-23.9</v>
      </c>
      <c r="H27" s="90"/>
      <c r="I27" s="101">
        <v>-23.9</v>
      </c>
      <c r="J27" s="105">
        <v>0</v>
      </c>
      <c r="K27" s="101">
        <v>-23.9</v>
      </c>
    </row>
    <row r="28" spans="1:11" x14ac:dyDescent="0.2">
      <c r="A28" s="41" t="s">
        <v>124</v>
      </c>
      <c r="B28" s="42"/>
      <c r="C28" s="42"/>
      <c r="D28" s="42"/>
      <c r="E28" s="42"/>
      <c r="F28" s="42"/>
      <c r="G28" s="88">
        <v>-0.8</v>
      </c>
      <c r="H28" s="90"/>
      <c r="I28" s="101">
        <v>-0.8</v>
      </c>
      <c r="J28" s="105">
        <v>0</v>
      </c>
      <c r="K28" s="101">
        <v>-0.8</v>
      </c>
    </row>
    <row r="29" spans="1:11" x14ac:dyDescent="0.2">
      <c r="A29" s="41" t="s">
        <v>125</v>
      </c>
      <c r="B29" s="42"/>
      <c r="C29" s="42"/>
      <c r="D29" s="92"/>
      <c r="E29" s="42"/>
      <c r="F29" s="42"/>
      <c r="G29" s="92">
        <v>0.5</v>
      </c>
      <c r="H29" s="90"/>
      <c r="I29" s="103">
        <v>0.5</v>
      </c>
      <c r="J29" s="88">
        <v>-0.5</v>
      </c>
      <c r="K29" s="103">
        <v>0</v>
      </c>
    </row>
    <row r="30" spans="1:11" x14ac:dyDescent="0.2">
      <c r="A30" s="43" t="s">
        <v>126</v>
      </c>
      <c r="B30" s="44"/>
      <c r="C30" s="44"/>
      <c r="D30" s="44"/>
      <c r="E30" s="44"/>
      <c r="F30" s="44"/>
      <c r="G30" s="93">
        <v>2.2999999999999998</v>
      </c>
      <c r="H30" s="91"/>
      <c r="I30" s="102">
        <v>2.2999999999999998</v>
      </c>
      <c r="J30" s="106">
        <v>2.2999999999999998</v>
      </c>
      <c r="K30" s="102">
        <v>4.5999999999999996</v>
      </c>
    </row>
    <row r="31" spans="1:11" ht="13.5" thickBot="1" x14ac:dyDescent="0.25">
      <c r="A31" s="45" t="s">
        <v>150</v>
      </c>
      <c r="B31" s="99">
        <v>686.6</v>
      </c>
      <c r="C31" s="99">
        <v>1716.8</v>
      </c>
      <c r="D31" s="99">
        <v>3853.5</v>
      </c>
      <c r="E31" s="100">
        <v>-32.200000000000003</v>
      </c>
      <c r="F31" s="99">
        <v>1765.2</v>
      </c>
      <c r="G31" s="99">
        <v>9777.6</v>
      </c>
      <c r="H31" s="100">
        <v>-275.10000000000002</v>
      </c>
      <c r="I31" s="70">
        <v>17492.3</v>
      </c>
      <c r="J31" s="104">
        <v>1657.1</v>
      </c>
      <c r="K31" s="107">
        <v>19149.400000000001</v>
      </c>
    </row>
    <row r="32" spans="1:11" ht="13.5" thickTop="1" x14ac:dyDescent="0.2"/>
  </sheetData>
  <mergeCells count="24">
    <mergeCell ref="A3:K3"/>
    <mergeCell ref="A4:A5"/>
    <mergeCell ref="B4:B5"/>
    <mergeCell ref="C4:C5"/>
    <mergeCell ref="E4:E5"/>
    <mergeCell ref="F4:F5"/>
    <mergeCell ref="H4:H5"/>
    <mergeCell ref="I4:I5"/>
    <mergeCell ref="K4:K5"/>
    <mergeCell ref="D4:D5"/>
    <mergeCell ref="G4:G5"/>
    <mergeCell ref="J4:J5"/>
    <mergeCell ref="D21:D22"/>
    <mergeCell ref="G21:G22"/>
    <mergeCell ref="J21:J22"/>
    <mergeCell ref="A20:K20"/>
    <mergeCell ref="A21:A22"/>
    <mergeCell ref="B21:B22"/>
    <mergeCell ref="C21:C22"/>
    <mergeCell ref="E21:E22"/>
    <mergeCell ref="F21:F22"/>
    <mergeCell ref="H21:H22"/>
    <mergeCell ref="I21:I22"/>
    <mergeCell ref="K21:K22"/>
  </mergeCells>
  <pageMargins left="0.70866141732283472" right="0.70866141732283472" top="0.74803149606299213" bottom="0.74803149606299213" header="0.31496062992125984" footer="0.31496062992125984"/>
  <pageSetup paperSize="9" scale="72"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pageSetUpPr fitToPage="1"/>
  </sheetPr>
  <dimension ref="A1:I27"/>
  <sheetViews>
    <sheetView topLeftCell="B8" workbookViewId="0">
      <selection activeCell="C15" sqref="C15"/>
    </sheetView>
  </sheetViews>
  <sheetFormatPr baseColWidth="10" defaultColWidth="11.42578125" defaultRowHeight="13.5" outlineLevelRow="1" outlineLevelCol="1" x14ac:dyDescent="0.25"/>
  <cols>
    <col min="1" max="1" width="29.28515625" style="1" hidden="1" customWidth="1" outlineLevel="1"/>
    <col min="2" max="2" width="26.42578125" style="1" customWidth="1" collapsed="1"/>
    <col min="3" max="4" width="13.5703125" style="1" customWidth="1"/>
    <col min="5" max="5" width="12.5703125" style="1" customWidth="1"/>
    <col min="6" max="6" width="12.85546875" style="1" customWidth="1"/>
    <col min="7" max="7" width="14" style="1" customWidth="1"/>
    <col min="8" max="16384" width="11.42578125" style="1"/>
  </cols>
  <sheetData>
    <row r="1" spans="1:9" hidden="1" outlineLevel="1" x14ac:dyDescent="0.25">
      <c r="A1" s="1" t="s">
        <v>0</v>
      </c>
    </row>
    <row r="2" spans="1:9" hidden="1" outlineLevel="1" x14ac:dyDescent="0.25">
      <c r="A2" s="1" t="s">
        <v>31</v>
      </c>
    </row>
    <row r="3" spans="1:9" hidden="1" outlineLevel="1" x14ac:dyDescent="0.25">
      <c r="A3" s="1" t="s">
        <v>2</v>
      </c>
    </row>
    <row r="4" spans="1:9" hidden="1" outlineLevel="1" x14ac:dyDescent="0.25">
      <c r="A4" s="1" t="s">
        <v>1</v>
      </c>
    </row>
    <row r="5" spans="1:9" hidden="1" outlineLevel="1" x14ac:dyDescent="0.25">
      <c r="A5" s="1" t="s">
        <v>3</v>
      </c>
    </row>
    <row r="6" spans="1:9" hidden="1" outlineLevel="1" x14ac:dyDescent="0.25">
      <c r="A6" s="1" t="s">
        <v>27</v>
      </c>
    </row>
    <row r="7" spans="1:9" hidden="1" outlineLevel="1" x14ac:dyDescent="0.25">
      <c r="C7" s="1" t="s">
        <v>28</v>
      </c>
      <c r="E7" s="2" t="s">
        <v>29</v>
      </c>
    </row>
    <row r="8" spans="1:9" collapsed="1" x14ac:dyDescent="0.25">
      <c r="C8" s="7"/>
      <c r="D8" s="7"/>
      <c r="E8" s="7"/>
      <c r="F8" s="7"/>
      <c r="G8" s="7"/>
    </row>
    <row r="9" spans="1:9" x14ac:dyDescent="0.25">
      <c r="C9" s="7"/>
      <c r="D9" s="7"/>
      <c r="E9" s="7"/>
      <c r="F9" s="7"/>
      <c r="G9" s="7"/>
    </row>
    <row r="10" spans="1:9" hidden="1" outlineLevel="1" x14ac:dyDescent="0.25">
      <c r="F10" s="2"/>
      <c r="G10" s="2"/>
    </row>
    <row r="11" spans="1:9" collapsed="1" x14ac:dyDescent="0.25">
      <c r="B11" s="4" t="s">
        <v>30</v>
      </c>
      <c r="C11" s="12" t="s">
        <v>17</v>
      </c>
      <c r="D11" s="12"/>
      <c r="E11" s="12" t="s">
        <v>5</v>
      </c>
      <c r="F11" s="8"/>
      <c r="G11" s="8"/>
      <c r="H11" s="9"/>
      <c r="I11" s="9"/>
    </row>
    <row r="12" spans="1:9" x14ac:dyDescent="0.25">
      <c r="A12" s="1" t="s">
        <v>19</v>
      </c>
      <c r="B12" s="13" t="s">
        <v>18</v>
      </c>
      <c r="C12" s="14">
        <f>_xll.GetCtData("CO-AMOUNT","CONS-AMOUNT",$A$1:$A$6,$A12,C$7,"#")</f>
        <v>0</v>
      </c>
      <c r="D12" s="14"/>
      <c r="E12" s="14">
        <f>_xll.GetCtData("CO-AMOUNT","CONS-AMOUNT",$A$1:$A$6,$A12,E$7,"#")</f>
        <v>0</v>
      </c>
      <c r="F12" s="10"/>
      <c r="G12" s="10"/>
      <c r="H12" s="9"/>
      <c r="I12" s="9"/>
    </row>
    <row r="13" spans="1:9" x14ac:dyDescent="0.25">
      <c r="A13" s="1" t="s">
        <v>20</v>
      </c>
      <c r="B13" s="5" t="s">
        <v>6</v>
      </c>
      <c r="C13" s="6">
        <f>_xll.GetCtData("CO-AMOUNT","CONS-AMOUNT",$A$1:$A$6,$A13,C$7,"#")</f>
        <v>0</v>
      </c>
      <c r="D13" s="6"/>
      <c r="E13" s="6">
        <f>_xll.GetCtData("CO-AMOUNT","CONS-AMOUNT",$A$1:$A$6,$A13,E$7,"#")</f>
        <v>0</v>
      </c>
      <c r="F13" s="9"/>
      <c r="G13" s="10"/>
      <c r="H13" s="9"/>
      <c r="I13" s="9"/>
    </row>
    <row r="14" spans="1:9" x14ac:dyDescent="0.25">
      <c r="A14" s="1" t="s">
        <v>21</v>
      </c>
      <c r="B14" s="5" t="s">
        <v>7</v>
      </c>
      <c r="C14" s="6">
        <f>_xll.GetCtData("CO-AMOUNT","CONS-AMOUNT",$A$1:$A$6,$A14,C$7,"#")</f>
        <v>0</v>
      </c>
      <c r="D14" s="6"/>
      <c r="E14" s="6">
        <f>_xll.GetCtData("CO-AMOUNT","CONS-AMOUNT",$A$1:$A$6,$A14,E$7,"#")</f>
        <v>0</v>
      </c>
      <c r="F14" s="9"/>
      <c r="G14" s="10"/>
      <c r="H14" s="9"/>
      <c r="I14" s="9"/>
    </row>
    <row r="15" spans="1:9" x14ac:dyDescent="0.25">
      <c r="A15" s="1" t="s">
        <v>22</v>
      </c>
      <c r="B15" s="15" t="s">
        <v>8</v>
      </c>
      <c r="C15" s="6">
        <f>_xll.GetCtData("CO-AMOUNT","CONS-AMOUNT",$A$1:$A$6,$A15,C$7,"#-40418")</f>
        <v>-40418</v>
      </c>
      <c r="D15" s="16"/>
      <c r="E15" s="16">
        <f>_xll.GetCtData("CO-AMOUNT","CONS-AMOUNT",$A$1:$A$6,$A15,E$7,"#47791")</f>
        <v>47791</v>
      </c>
      <c r="F15" s="9"/>
      <c r="G15" s="10"/>
      <c r="H15" s="9"/>
      <c r="I15" s="9"/>
    </row>
    <row r="16" spans="1:9" x14ac:dyDescent="0.25">
      <c r="A16" s="1" t="s">
        <v>23</v>
      </c>
      <c r="B16" s="15" t="s">
        <v>9</v>
      </c>
      <c r="C16" s="6">
        <f>_xll.GetCtData("CO-AMOUNT","CONS-AMOUNT",$A$1:$A$6,$A16,C$7,"#-22493,555847294")</f>
        <v>-22493.555847293999</v>
      </c>
      <c r="D16" s="16"/>
      <c r="E16" s="16">
        <f>_xll.GetCtData("CO-AMOUNT","CONS-AMOUNT",$A$1:$A$6,$A16,E$7,"#592010,131364912")</f>
        <v>592010.13136491203</v>
      </c>
      <c r="F16" s="9"/>
      <c r="G16" s="10"/>
      <c r="H16" s="9"/>
      <c r="I16" s="9"/>
    </row>
    <row r="17" spans="1:9" x14ac:dyDescent="0.25">
      <c r="A17" s="1" t="s">
        <v>24</v>
      </c>
      <c r="B17" s="15" t="s">
        <v>10</v>
      </c>
      <c r="C17" s="6">
        <f>_xll.GetCtData("CO-AMOUNT","CONS-AMOUNT",$A$1:$A$6,$A17,C$7,"#")</f>
        <v>0</v>
      </c>
      <c r="D17" s="16"/>
      <c r="E17" s="16">
        <f>_xll.GetCtData("CO-AMOUNT","CONS-AMOUNT",$A$1:$A$6,$A17,E$7,"#3787")</f>
        <v>3787</v>
      </c>
      <c r="F17" s="9"/>
      <c r="G17" s="10"/>
      <c r="H17" s="9"/>
      <c r="I17" s="9"/>
    </row>
    <row r="18" spans="1:9" x14ac:dyDescent="0.25">
      <c r="A18" s="1" t="s">
        <v>25</v>
      </c>
      <c r="B18" s="15"/>
      <c r="C18" s="6">
        <f>_xll.GetCtData("CO-AMOUNT","CONS-AMOUNT",$A$1:$A$6,$A18,C$7,"#-1663")</f>
        <v>-1663</v>
      </c>
      <c r="D18" s="16"/>
      <c r="E18" s="16">
        <f>_xll.GetCtData("CO-AMOUNT","CONS-AMOUNT",$A$1:$A$6,$A18,E$7,"#36058")</f>
        <v>36058</v>
      </c>
      <c r="F18" s="9"/>
      <c r="G18" s="10"/>
      <c r="H18" s="9"/>
      <c r="I18" s="9"/>
    </row>
    <row r="19" spans="1:9" x14ac:dyDescent="0.25">
      <c r="A19" s="1" t="s">
        <v>26</v>
      </c>
      <c r="B19" s="15"/>
      <c r="C19" s="6">
        <f>_xll.GetCtData("CO-AMOUNT","CONS-AMOUNT",$A$1:$A$6,$A19,C$7,"#0")</f>
        <v>0</v>
      </c>
      <c r="D19" s="16"/>
      <c r="E19" s="16">
        <f>_xll.GetCtData("CO-AMOUNT","CONS-AMOUNT",$A$1:$A$6,$A19,E$7,"#3289")</f>
        <v>3289</v>
      </c>
      <c r="F19" s="9"/>
      <c r="G19" s="10"/>
      <c r="H19" s="9"/>
      <c r="I19" s="9"/>
    </row>
    <row r="20" spans="1:9" x14ac:dyDescent="0.25">
      <c r="B20" s="15"/>
      <c r="C20" s="16"/>
      <c r="D20" s="16"/>
      <c r="E20" s="16"/>
      <c r="F20" s="9"/>
      <c r="G20" s="10"/>
      <c r="H20" s="9"/>
      <c r="I20" s="9"/>
    </row>
    <row r="21" spans="1:9" x14ac:dyDescent="0.25">
      <c r="A21" s="1" t="s">
        <v>12</v>
      </c>
      <c r="B21" s="17" t="s">
        <v>11</v>
      </c>
      <c r="C21" s="16">
        <f>_xll.GetCtData("CO-AMOUNT","CONS-AMOUNT",$A$1:$A$6,$A21,C$7,"#")</f>
        <v>0</v>
      </c>
      <c r="D21" s="16"/>
      <c r="E21" s="16">
        <f>_xll.GetCtData("CO-AMOUNT","CONS-AMOUNT",$A$1:$A$6,$A21,E$7,"#")</f>
        <v>0</v>
      </c>
      <c r="F21" s="10"/>
      <c r="G21" s="10"/>
      <c r="H21" s="9"/>
      <c r="I21" s="9"/>
    </row>
    <row r="22" spans="1:9" x14ac:dyDescent="0.25">
      <c r="A22" s="1" t="s">
        <v>14</v>
      </c>
      <c r="B22" s="17" t="s">
        <v>13</v>
      </c>
      <c r="C22" s="16">
        <f>_xll.GetCtData("CO-AMOUNT","CONS-AMOUNT",$A$1:$A$6,$A22,C$7,"#")</f>
        <v>0</v>
      </c>
      <c r="D22" s="16"/>
      <c r="E22" s="16">
        <f>_xll.GetCtData("CO-AMOUNT","CONS-AMOUNT",$A$1:$A$6,$A22,E$7,"#25")</f>
        <v>25</v>
      </c>
      <c r="F22" s="10"/>
      <c r="G22" s="10"/>
      <c r="H22" s="9"/>
      <c r="I22" s="9"/>
    </row>
    <row r="23" spans="1:9" x14ac:dyDescent="0.25">
      <c r="A23" s="1" t="s">
        <v>15</v>
      </c>
      <c r="B23" s="15" t="s">
        <v>16</v>
      </c>
      <c r="C23" s="16">
        <f>_xll.GetCtData("CO-AMOUNT","CONS-AMOUNT",$A$1:$A$6,$A23,C$7,"#6852")</f>
        <v>6852</v>
      </c>
      <c r="D23" s="16"/>
      <c r="E23" s="16">
        <f>_xll.GetCtData("CO-AMOUNT","CONS-AMOUNT",$A$1:$A$6,$A23,E$7,"#-3365")</f>
        <v>-3365</v>
      </c>
      <c r="F23" s="9"/>
      <c r="G23" s="9"/>
      <c r="H23" s="9"/>
      <c r="I23" s="9"/>
    </row>
    <row r="24" spans="1:9" x14ac:dyDescent="0.25">
      <c r="A24" s="3" t="s">
        <v>4</v>
      </c>
      <c r="B24" s="18"/>
      <c r="C24" s="19">
        <f>C12+C13+C14</f>
        <v>0</v>
      </c>
      <c r="D24" s="19"/>
      <c r="E24" s="19">
        <f>E12+E13+E14</f>
        <v>0</v>
      </c>
      <c r="F24" s="11"/>
      <c r="G24" s="11"/>
      <c r="H24" s="9"/>
      <c r="I24" s="9"/>
    </row>
    <row r="25" spans="1:9" x14ac:dyDescent="0.25">
      <c r="F25" s="9"/>
      <c r="G25" s="9"/>
      <c r="H25" s="9"/>
      <c r="I25" s="9"/>
    </row>
    <row r="26" spans="1:9" x14ac:dyDescent="0.25">
      <c r="F26" s="9"/>
      <c r="G26" s="9"/>
      <c r="H26" s="9"/>
      <c r="I26" s="9"/>
    </row>
    <row r="27" spans="1:9" x14ac:dyDescent="0.25">
      <c r="F27" s="9"/>
      <c r="G27" s="9"/>
      <c r="H27" s="9"/>
      <c r="I27" s="9"/>
    </row>
  </sheetData>
  <phoneticPr fontId="9" type="noConversion"/>
  <pageMargins left="0.78740157480314965" right="0.78740157480314965" top="0.98425196850393704" bottom="0.98425196850393704" header="0.51181102362204722" footer="0.51181102362204722"/>
  <pageSetup paperSize="9" scale="93" orientation="portrait" r:id="rId1"/>
  <headerFooter>
    <oddHeader>&amp;L&amp;A</oddHeader>
  </headerFooter>
  <customProperties>
    <customPr name="EpmWorksheetKeyString_GUID" r:id="rId2"/>
  </customProperties>
  <drawing r:id="rId3"/>
  <legacyDrawing r:id="rId4"/>
  <controls>
    <mc:AlternateContent xmlns:mc="http://schemas.openxmlformats.org/markup-compatibility/2006">
      <mc:Choice Requires="x14">
        <control shapeId="21505" r:id="rId5" name="CustomMemberDispatchertb1">
          <controlPr defaultSize="0" autoLine="0" autoPict="0" r:id="rId6">
            <anchor moveWithCells="1" sizeWithCells="1">
              <from>
                <xdr:col>0</xdr:col>
                <xdr:colOff>0</xdr:colOff>
                <xdr:row>0</xdr:row>
                <xdr:rowOff>0</xdr:rowOff>
              </from>
              <to>
                <xdr:col>1</xdr:col>
                <xdr:colOff>914400</xdr:colOff>
                <xdr:row>0</xdr:row>
                <xdr:rowOff>0</xdr:rowOff>
              </to>
            </anchor>
          </controlPr>
        </control>
      </mc:Choice>
      <mc:Fallback>
        <control shapeId="21505" r:id="rId5" name="CustomMemberDispatcher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Consolidated balance sheet</vt:lpstr>
      <vt:lpstr>Consolidated income</vt:lpstr>
      <vt:lpstr>Equity</vt:lpstr>
      <vt:lpstr>20-3Dépréciations</vt:lpstr>
      <vt:lpstr>'20-3Dépréciations'!Zone_d_impression</vt:lpstr>
      <vt:lpstr>'Consolidated balance sheet'!Zone_d_impression</vt:lpstr>
      <vt:lpstr>'Consolidated income'!Zone_d_impression</vt:lpstr>
      <vt:lpstr>Equity!Zone_d_impression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LISSOT Typhaine</cp:lastModifiedBy>
  <cp:lastPrinted>2018-07-27T12:18:54Z</cp:lastPrinted>
  <dcterms:created xsi:type="dcterms:W3CDTF">1996-10-21T11:03:58Z</dcterms:created>
  <dcterms:modified xsi:type="dcterms:W3CDTF">2018-08-02T14:56:40Z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