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yan\5-Partages Bureautiques\F6 Relations Investisseurs\F6\RESULTATS\2022\S1 2022\versions finales pour mise en ligne\"/>
    </mc:Choice>
  </mc:AlternateContent>
  <bookViews>
    <workbookView xWindow="240" yWindow="1275" windowWidth="9180" windowHeight="3360" tabRatio="944" activeTab="2"/>
  </bookViews>
  <sheets>
    <sheet name="Consolidated balance sheet" sheetId="43" r:id="rId1"/>
    <sheet name="Consolidated income" sheetId="45" r:id="rId2"/>
    <sheet name="Equity" sheetId="47" r:id="rId3"/>
    <sheet name="20-3Dépréciations" sheetId="37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PT615480" localSheetId="3">[1]DETCONSO!#REF!</definedName>
    <definedName name="_CPT715480" localSheetId="3">[1]DETCONSO!#REF!</definedName>
    <definedName name="_CPT715570" localSheetId="3">[1]DETCONSO!#REF!</definedName>
    <definedName name="_CPT715725" localSheetId="3">[1]DETCONSO!#REF!</definedName>
    <definedName name="_CPT715770" localSheetId="3">[1]DETCONSO!#REF!</definedName>
    <definedName name="_CPT719125" localSheetId="3">[1]DETCONSO!#REF!</definedName>
    <definedName name="_CPT753708" localSheetId="3">[1]DETCONSO!#REF!</definedName>
    <definedName name="_IAM10645" localSheetId="3">#REF!</definedName>
    <definedName name="_IMM2" localSheetId="3">[2]EXPERTISE!#REF!</definedName>
    <definedName name="_Key1" hidden="1">#REF!</definedName>
    <definedName name="_MEQ2661" localSheetId="3">#REF!</definedName>
    <definedName name="_MEQ2663" localSheetId="3">#REF!</definedName>
    <definedName name="_Order1" hidden="1">0</definedName>
    <definedName name="_Order2" hidden="1">0</definedName>
    <definedName name="_PPA01" localSheetId="3">[3]PORT_HORS_CONSO!#REF!</definedName>
    <definedName name="_Sort" hidden="1">#REF!</definedName>
    <definedName name="_ste2" localSheetId="3">[2]EXPERTISE!#REF!</definedName>
    <definedName name="CPTA47840" localSheetId="3">[1]DETCONSO!#REF!</definedName>
    <definedName name="CPTA47900" localSheetId="3">[1]DETCONSO!#REF!</definedName>
    <definedName name="ecartconv1998" localSheetId="3">'[4]Ecarts conversion 1201'!#REF!</definedName>
    <definedName name="ecartconv1999" localSheetId="3">'[4]Ecarts conversion 1201'!#REF!</definedName>
    <definedName name="ecartconv2000" localSheetId="3">'[4]Ecarts conversion 1201'!#REF!</definedName>
    <definedName name="Entrées_97" localSheetId="3">#REF!</definedName>
    <definedName name="EXPERT" localSheetId="3">[2]EXPERTISE!#REF!</definedName>
    <definedName name="FRS" localSheetId="3">[2]EXPERTISE!#REF!</definedName>
    <definedName name="HHHHHH" localSheetId="3">[5]EXPERTISE!#REF!</definedName>
    <definedName name="IAMFDSPROPRES" localSheetId="3">#REF!+#REF!-'20-3Dépréciations'!_IAM10645</definedName>
    <definedName name="IAMFDSPROV" localSheetId="3">#REF!+#REF!+#REF!+'20-3Dépréciations'!_IAM10645</definedName>
    <definedName name="IAMIMMO" localSheetId="3">[6]Placements!#REF!</definedName>
    <definedName name="IAMIMMO1" localSheetId="3">[6]Placements!#REF!</definedName>
    <definedName name="IAMIMMO2" localSheetId="3">[6]Placements!#REF!</definedName>
    <definedName name="IAMMEQ" localSheetId="3">[6]Placements!#REF!</definedName>
    <definedName name="IAMMEQ1" localSheetId="3">[6]Placements!#REF!</definedName>
    <definedName name="IAMMEQ2" localSheetId="3">[6]Placements!#REF!</definedName>
    <definedName name="IAMVMOB" localSheetId="3">[6]Placements!#REF!</definedName>
    <definedName name="IAMVMOB1" localSheetId="3">[6]Placements!#REF!</definedName>
    <definedName name="IAMVMOB2" localSheetId="3">[6]Placements!#REF!</definedName>
    <definedName name="IFRS_B1D311" localSheetId="3">[1]DETCONSO!#REF!</definedName>
    <definedName name="IFRS_B1D312" localSheetId="3">[1]DETCONSO!#REF!</definedName>
    <definedName name="IFRS_B1D313" localSheetId="3">[1]DETCONSO!#REF!</definedName>
    <definedName name="IFRS_B1D314" localSheetId="3">[1]DETCONSO!#REF!</definedName>
    <definedName name="IFRS_B1D315" localSheetId="3">[1]DETCONSO!#REF!</definedName>
    <definedName name="IFRS_B1D316" localSheetId="3">[1]DETCONSO!#REF!</definedName>
    <definedName name="IFRS_B1D317" localSheetId="3">[1]DETCONSO!#REF!</definedName>
    <definedName name="IFRS_B1D318" localSheetId="3">[1]DETCONSO!#REF!</definedName>
    <definedName name="IFRS_B1D319" localSheetId="3">[1]DETCONSO!#REF!</definedName>
    <definedName name="IFRS_B1D320" localSheetId="3">[1]DETCONSO!#REF!</definedName>
    <definedName name="IFRS_B1D321" localSheetId="3">[1]DETCONSO!#REF!</definedName>
    <definedName name="IFRS_B1D322" localSheetId="3">[1]DETCONSO!#REF!</definedName>
    <definedName name="IFRS_B1D323" localSheetId="3">[1]DETCONSO!#REF!</definedName>
    <definedName name="IFRS_B1D324" localSheetId="3">[1]DETCONSO!#REF!</definedName>
    <definedName name="IFRS_B1D325" localSheetId="3">[1]DETCONSO!#REF!</definedName>
    <definedName name="IFRS_B1D326" localSheetId="3">[1]DETCONSO!#REF!</definedName>
    <definedName name="IFRS_B1D327" localSheetId="3">[1]DETCONSO!#REF!</definedName>
    <definedName name="IFRS_B1D328" localSheetId="3">[1]DETCONSO!#REF!</definedName>
    <definedName name="IFRS_B1D329" localSheetId="3">[1]DETCONSO!#REF!</definedName>
    <definedName name="IFRS_B1D330" localSheetId="3">[1]DETCONSO!#REF!</definedName>
    <definedName name="IFRS_B1D331" localSheetId="3">[1]DETCONSO!#REF!</definedName>
    <definedName name="IFRS_B1D332" localSheetId="3">[1]DETCONSO!#REF!</definedName>
    <definedName name="IFRS_B1D333" localSheetId="3">[1]DETCONSO!#REF!</definedName>
    <definedName name="IFRS_B1D334" localSheetId="3">[1]DETCONSO!#REF!</definedName>
    <definedName name="IFRS_B1D335" localSheetId="3">[1]DETCONSO!#REF!</definedName>
    <definedName name="IFRS_B1D336" localSheetId="3">[1]DETCONSO!#REF!</definedName>
    <definedName name="IFRS_B1D337" localSheetId="3">[1]DETCONSO!#REF!</definedName>
    <definedName name="IFRS_B1D338" localSheetId="3">[1]DETCONSO!#REF!</definedName>
    <definedName name="IFRS_B1D339" localSheetId="3">[1]DETCONSO!#REF!</definedName>
    <definedName name="IFRS_B1D340" localSheetId="3">[1]DETCONSO!#REF!</definedName>
    <definedName name="LLLLLLLLLL" localSheetId="3">[7]PORT_HORS_CONSO!#REF!</definedName>
    <definedName name="M" localSheetId="3">[3]BALANCE!#REF!</definedName>
    <definedName name="MODE" localSheetId="3">[2]EXPERTISE!#REF!</definedName>
    <definedName name="natact" localSheetId="3">#REF!</definedName>
    <definedName name="Nom_Imm" localSheetId="3">[2]EXPERTISE!#REF!</definedName>
    <definedName name="NOMIMMEUBLE" localSheetId="3">[5]EXPERTISE!#REF!</definedName>
    <definedName name="P" localSheetId="3">[3]BALANCE!#REF!</definedName>
    <definedName name="PARC_DE_MONFORT" localSheetId="3">[3]PORT_HORS_CONSO!#REF!</definedName>
    <definedName name="pel_libcpte" localSheetId="3">#REF!</definedName>
    <definedName name="pel_s9612" localSheetId="3">#REF!</definedName>
    <definedName name="pel_s9712" localSheetId="3">#REF!</definedName>
    <definedName name="PO" localSheetId="3">[8]BALANCE!#REF!</definedName>
    <definedName name="port2" localSheetId="3">[2]EXPERTISE!#REF!</definedName>
    <definedName name="prêtées" localSheetId="3">#REF!</definedName>
    <definedName name="PREVI10645" localSheetId="3">#REF!</definedName>
    <definedName name="PREVIFDSPROPRES" localSheetId="3">#REF!+#REF!-'20-3Dépréciations'!PREVI10645</definedName>
    <definedName name="Prov_01_01_97" localSheetId="3">#REF!</definedName>
    <definedName name="Prov_31_12_97" localSheetId="3">#REF!</definedName>
    <definedName name="Repr_1997" localSheetId="3">#REF!</definedName>
    <definedName name="SDQSD" localSheetId="3">[5]EXPERTISE!#REF!</definedName>
    <definedName name="Sorties_97" localSheetId="3">#REF!</definedName>
    <definedName name="SS_HTM_COUT_AMORTI" localSheetId="3">[1]DETCONSO!#REF!</definedName>
    <definedName name="SSSSS" localSheetId="3">[5]EXPERTISE!#REF!</definedName>
    <definedName name="sté" localSheetId="3">#REF!</definedName>
    <definedName name="T_111" localSheetId="3">#REF!</definedName>
    <definedName name="T_112" localSheetId="3">#REF!</definedName>
    <definedName name="T_113" localSheetId="3">#REF!</definedName>
    <definedName name="T_19" localSheetId="3">#REF!</definedName>
    <definedName name="typact" localSheetId="3">#REF!</definedName>
    <definedName name="V.E._Millions" localSheetId="3">[2]EXPERTISE!#REF!</definedName>
    <definedName name="valeurs" localSheetId="3">#REF!</definedName>
    <definedName name="VB_au_1_1_97" localSheetId="3">#REF!</definedName>
    <definedName name="VBVDWSD" localSheetId="3">[8]BALANCE!#REF!</definedName>
    <definedName name="VNC_au_31_12_97" localSheetId="3">#REF!</definedName>
    <definedName name="VVDFGVF" localSheetId="3">[5]EXPERTISE!#REF!</definedName>
    <definedName name="wrn.etafifrffrf." hidden="1">{#N/A,"francaisfrf",FALSE,"UNITE";"ACTFRF",#N/A,FALSE,"ACTIF";"PASFRF",#N/A,FALSE,"PASSIF";"RESFRF",#N/A,FALSE,"RESULTATS";"FPFRF",#N/A,FALSE,"FP";"N03FRF",#N/A,FALSE,"NOTE03";"N04FRF",#N/A,FALSE,"NOTE04";"N05FRF",#N/A,FALSE,"NOTE05";"N06FRF",#N/A,FALSE,"NOTE06";"N07FRF",#N/A,FALSE,"NOTE07";"N08FRF",#N/A,FALSE,"NOTE08";"N09FRF",#N/A,FALSE,"NOTE09";"N10FRF",#N/A,FALSE,"NOTE10";"N11FRF",#N/A,FALSE,"NOTE11";"N12FRF",#N/A,FALSE,"NOTE12";"N13FRF",#N/A,FALSE,"NOTE13";"N14FRF",#N/A,FALSE,"NOTE14";"N15FRF",#N/A,FALSE,"NOTE15";"N16FRF",#N/A,FALSE,"NOTE16";"N17FRF",#N/A,FALSE,"NOTE17";"N18FRF",#N/A,FALSE,"NOTE18";"N19FRF",#N/A,FALSE,"NOTE19";"N20FRF",#N/A,FALSE,"NOTE20";"N21FRF",#N/A,FALSE,"NOTE21";"N22FRF",#N/A,FALSE,"NOTE22";"N23FRF",#N/A,FALSE,"NOTE23";"N24FRF",#N/A,FALSE,"NOTE24";"N25FRF",#N/A,FALSE,"NOTE25";"N26FRF",#N/A,FALSE,"NOTE26";"N27FRF",#N/A,FALSE,"NOTE27";"N28FRF",#N/A,FALSE,"NOTE28";"N29FRF",#N/A,FALSE,"NOTE29";"N30FRF",#N/A,FALSE,"NOTE30";"N31FRF",#N/A,FALSE,"NOTE31";"N32FRF",#N/A,FALSE,"NOTE32";"N33FRF",#N/A,FALSE,"NOTE33";"BILSOCFRF",#N/A,FALSE,"bilan soc";"RESSOCFRF",#N/A,FALSE,"PL soc";"cinqexFRF",#N/A,FALSE,"5ex"}</definedName>
    <definedName name="wrn.etafifrffrf2." hidden="1">{#N/A,"francaisfrf",FALSE,"UNITE";"ACTFRF",#N/A,FALSE,"ACTIF";"PASFRF",#N/A,FALSE,"PASSIF";"RESFRF",#N/A,FALSE,"RESULTATS";"FPFRF",#N/A,FALSE,"FP";"N03FRF",#N/A,FALSE,"NOTE03";"N04FRF",#N/A,FALSE,"NOTE04";"N05FRF",#N/A,FALSE,"NOTE05";"N06FRF",#N/A,FALSE,"NOTE06";"N07FRF",#N/A,FALSE,"NOTE07";"N08FRF",#N/A,FALSE,"NOTE08";"N09FRF",#N/A,FALSE,"NOTE09";"N10FRF",#N/A,FALSE,"NOTE10";"N11FRF",#N/A,FALSE,"NOTE11";"N12FRF",#N/A,FALSE,"NOTE12";"N13FRF",#N/A,FALSE,"NOTE13";"N14FRF",#N/A,FALSE,"NOTE14";"N15FRF",#N/A,FALSE,"NOTE15";"N16FRF",#N/A,FALSE,"NOTE16";"N17FRF",#N/A,FALSE,"NOTE17";"N18FRF",#N/A,FALSE,"NOTE18";"N19FRF",#N/A,FALSE,"NOTE19";"N20FRF",#N/A,FALSE,"NOTE20";"N21FRF",#N/A,FALSE,"NOTE21";"N22FRF",#N/A,FALSE,"NOTE22";"N23FRF",#N/A,FALSE,"NOTE23";"N24FRF",#N/A,FALSE,"NOTE24";"N25FRF",#N/A,FALSE,"NOTE25";"N26FRF",#N/A,FALSE,"NOTE26";"N27FRF",#N/A,FALSE,"NOTE27";"N28FRF",#N/A,FALSE,"NOTE28";"N29FRF",#N/A,FALSE,"NOTE29";"N30FRF",#N/A,FALSE,"NOTE30";"N31FRF",#N/A,FALSE,"NOTE31";"N32FRF",#N/A,FALSE,"NOTE32";"N33FRF",#N/A,FALSE,"NOTE33";"BILSOCFRF",#N/A,FALSE,"bilan soc";"RESSOCFRF",#N/A,FALSE,"PL soc";"cinqexFRF",#N/A,FALSE,"5ex"}</definedName>
    <definedName name="wrn.etatfifrfeur" hidden="1">{#N/A,"francaiseur",FALSE,"UNITE";"ACTEUR",#N/A,FALSE,"ACTIF";"PASEUR",#N/A,FALSE,"PASSIF";"RESEUR",#N/A,FALSE,"RESULTATS";"FPEUR",#N/A,FALSE,"FP";"N03EUR",#N/A,FALSE,"NOTE03";"N04EUR",#N/A,FALSE,"NOTE04";"N05EUR",#N/A,FALSE,"NOTE05";"N06EUR",#N/A,FALSE,"NOTE06";"N07EUR",#N/A,FALSE,"NOTE07";"N08EUR",#N/A,FALSE,"NOTE08";"N09EUR",#N/A,FALSE,"NOTE09";"N10EUR",#N/A,FALSE,"NOTE10";"N11EUR",#N/A,FALSE,"NOTE11";"N12EUR",#N/A,FALSE,"NOTE12";"N13EUR",#N/A,FALSE,"NOTE13";"N14EUR",#N/A,FALSE,"NOTE14";"N15EUR",#N/A,FALSE,"NOTE15";"N16EUR",#N/A,FALSE,"NOTE16";"N18EUR",#N/A,FALSE,"NOTE18";"N19EUR",#N/A,FALSE,"NOTE19";"N20EUR",#N/A,FALSE,"NOTE20";"N21EUR",#N/A,FALSE,"NOTE21";"N22EUR",#N/A,FALSE,"NOTE22";"N23EUR",#N/A,FALSE,"NOTE23";"N24EUR",#N/A,FALSE,"NOTE24";"N25EUR",#N/A,FALSE,"NOTE25";"N26EUR",#N/A,FALSE,"NOTE26";"N27EUR",#N/A,FALSE,"NOTE27";"N28EUR",#N/A,FALSE,"NOTE28";"N29EUR",#N/A,FALSE,"NOTE29";"N30EUR",#N/A,FALSE,"NOTE30";"N31EUR",#N/A,FALSE,"NOTE31";"N32EUR",#N/A,FALSE,"NOTE32";"N33EUR",#N/A,FALSE,"NOTE33";"BILSOCEUR",#N/A,FALSE,"bilan soc";"RESSOCEUR",#N/A,FALSE,"PL soc";"cinqexEUR",#N/A,FALSE,"5ex"}</definedName>
    <definedName name="wrn.etatfifrfeur." hidden="1">{#N/A,"francaiseur",FALSE,"UNITE";"ACTEUR",#N/A,FALSE,"ACTIF";"PASEUR",#N/A,FALSE,"PASSIF";"RESEUR",#N/A,FALSE,"RESULTATS";"FPEUR",#N/A,FALSE,"FP";"N03EUR",#N/A,FALSE,"NOTE03";"N04EUR",#N/A,FALSE,"NOTE04";"N05EUR",#N/A,FALSE,"NOTE05";"N06EUR",#N/A,FALSE,"NOTE06";"N07EUR",#N/A,FALSE,"NOTE07";"N08EUR",#N/A,FALSE,"NOTE08";"N09EUR",#N/A,FALSE,"NOTE09";"N10EUR",#N/A,FALSE,"NOTE10";"N11EUR",#N/A,FALSE,"NOTE11";"N12EUR",#N/A,FALSE,"NOTE12";"N13EUR",#N/A,FALSE,"NOTE13";"N14EUR",#N/A,FALSE,"NOTE14";"N15EUR",#N/A,FALSE,"NOTE15";"N16EUR",#N/A,FALSE,"NOTE16";"N18EUR",#N/A,FALSE,"NOTE18";"N19EUR",#N/A,FALSE,"NOTE19";"N20EUR",#N/A,FALSE,"NOTE20";"N21EUR",#N/A,FALSE,"NOTE21";"N22EUR",#N/A,FALSE,"NOTE22";"N23EUR",#N/A,FALSE,"NOTE23";"N24EUR",#N/A,FALSE,"NOTE24";"N25EUR",#N/A,FALSE,"NOTE25";"N26EUR",#N/A,FALSE,"NOTE26";"N27EUR",#N/A,FALSE,"NOTE27";"N28EUR",#N/A,FALSE,"NOTE28";"N29EUR",#N/A,FALSE,"NOTE29";"N30EUR",#N/A,FALSE,"NOTE30";"N31EUR",#N/A,FALSE,"NOTE31";"N32EUR",#N/A,FALSE,"NOTE32";"N33EUR",#N/A,FALSE,"NOTE33";"BILSOCEUR",#N/A,FALSE,"bilan soc";"RESSOCEUR",#N/A,FALSE,"PL soc";"cinqexEUR",#N/A,FALSE,"5ex"}</definedName>
    <definedName name="X" localSheetId="3">[2]BALANCE!#REF!</definedName>
    <definedName name="XX" localSheetId="3">[2]BALANCE!#REF!</definedName>
    <definedName name="XXWXS" localSheetId="3">[8]BALANCE!#REF!</definedName>
    <definedName name="XXX" localSheetId="3">[2]BALANCE!#REF!</definedName>
    <definedName name="_xlnm.Print_Area" localSheetId="3">'20-3Dépréciations'!$B$1:$G$26</definedName>
    <definedName name="_xlnm.Print_Area" localSheetId="0">'Consolidated balance sheet'!$A$12:$E$90</definedName>
    <definedName name="_xlnm.Print_Area" localSheetId="1">'Consolidated income'!$A$3:$E$49</definedName>
    <definedName name="_xlnm.Print_Area" localSheetId="2">Equity!$A$61:$K$91</definedName>
    <definedName name="zZone_d_impression">#REF!</definedName>
  </definedNames>
  <calcPr calcId="162913"/>
</workbook>
</file>

<file path=xl/calcChain.xml><?xml version="1.0" encoding="utf-8"?>
<calcChain xmlns="http://schemas.openxmlformats.org/spreadsheetml/2006/main">
  <c r="E23" i="37" l="1"/>
  <c r="E21" i="37"/>
  <c r="E18" i="37"/>
  <c r="E16" i="37"/>
  <c r="E14" i="37"/>
  <c r="E12" i="37"/>
  <c r="C23" i="37"/>
  <c r="C21" i="37"/>
  <c r="C18" i="37"/>
  <c r="C16" i="37"/>
  <c r="C14" i="37"/>
  <c r="C12" i="37"/>
  <c r="E22" i="37"/>
  <c r="E19" i="37"/>
  <c r="E17" i="37"/>
  <c r="E15" i="37"/>
  <c r="E13" i="37"/>
  <c r="C22" i="37"/>
  <c r="C19" i="37"/>
  <c r="C17" i="37"/>
  <c r="C15" i="37"/>
  <c r="C13" i="37"/>
  <c r="E24" i="37" l="1"/>
  <c r="C24" i="37"/>
</calcChain>
</file>

<file path=xl/sharedStrings.xml><?xml version="1.0" encoding="utf-8"?>
<sst xmlns="http://schemas.openxmlformats.org/spreadsheetml/2006/main" count="296" uniqueCount="179">
  <si>
    <t>CA=C</t>
  </si>
  <si>
    <t>VA=2IFRS</t>
  </si>
  <si>
    <t>CC=EUR</t>
  </si>
  <si>
    <t>SC=CNPIFRS</t>
  </si>
  <si>
    <t>TOTAL</t>
  </si>
  <si>
    <t>Reprises</t>
  </si>
  <si>
    <t>Dettes Etat, organismes de sécurité sociale, collectivités publiques</t>
  </si>
  <si>
    <t>Créanciers divers</t>
  </si>
  <si>
    <t>Dividendes à payer</t>
  </si>
  <si>
    <t>C/C entreprises liées créditeurs</t>
  </si>
  <si>
    <t>Autres comptes créditeurs</t>
  </si>
  <si>
    <t>Fournisseurs autres dettes</t>
  </si>
  <si>
    <t>{AC=P46500000}</t>
  </si>
  <si>
    <t>Comptes de régularisation créditeaurs</t>
  </si>
  <si>
    <t>{AC=P46860000}+{AC=P48500000}+{AC=P4168100AJ}+{AC=P4168100L}</t>
  </si>
  <si>
    <t>{AC=P48100000}</t>
  </si>
  <si>
    <t>DIR</t>
  </si>
  <si>
    <t>Dotations</t>
  </si>
  <si>
    <t>Obligations taux fixe</t>
  </si>
  <si>
    <t>{AC=A23015000A}</t>
  </si>
  <si>
    <t>{AC=A23025000A}</t>
  </si>
  <si>
    <t>{AC=A23035000A}</t>
  </si>
  <si>
    <t>{AC=A23045000A}</t>
  </si>
  <si>
    <t>{AC=A23055000A}</t>
  </si>
  <si>
    <t>{AC=A23065000A}</t>
  </si>
  <si>
    <t>{AC=A23075000A}</t>
  </si>
  <si>
    <t>{AC=A23085100A}</t>
  </si>
  <si>
    <t>RU sum [All values]</t>
  </si>
  <si>
    <t>FL=F20</t>
  </si>
  <si>
    <t>FL=F30</t>
  </si>
  <si>
    <t>en milliers d'euros</t>
  </si>
  <si>
    <t>DP=2014.12</t>
  </si>
  <si>
    <t>ASSETS (in € millions)</t>
  </si>
  <si>
    <t>Goodwill</t>
  </si>
  <si>
    <t>Value of In-Force business</t>
  </si>
  <si>
    <t>Other intangible assets</t>
  </si>
  <si>
    <t>Total intangible assets</t>
  </si>
  <si>
    <t>Investment property</t>
  </si>
  <si>
    <t>Held-to-maturity investments</t>
  </si>
  <si>
    <t>Available-for-sale financial assets</t>
  </si>
  <si>
    <t>Securities held for trading</t>
  </si>
  <si>
    <t>Loans and receivables</t>
  </si>
  <si>
    <t>Derivative instruments</t>
  </si>
  <si>
    <t>Insurance investments</t>
  </si>
  <si>
    <t>Other investments</t>
  </si>
  <si>
    <t>Investments in equity-accounted companies</t>
  </si>
  <si>
    <t>Insurance or reinsurance receivables</t>
  </si>
  <si>
    <t>Current tax assets</t>
  </si>
  <si>
    <t>Other receivables</t>
  </si>
  <si>
    <t>Owner-occupied property and other property and equipment</t>
  </si>
  <si>
    <t>Other non-current assets</t>
  </si>
  <si>
    <t>Deferred participation asset</t>
  </si>
  <si>
    <t>Deferred tax assets</t>
  </si>
  <si>
    <t>Other assets</t>
  </si>
  <si>
    <t>Non-current assets held for sale and discontinued operations</t>
  </si>
  <si>
    <t>Cash and cash equivalents</t>
  </si>
  <si>
    <t>TOTAL ASSETS</t>
  </si>
  <si>
    <t>EQUITY AND LIABILITIES (in € millions)</t>
  </si>
  <si>
    <t>Share capital</t>
  </si>
  <si>
    <t>Share premium account</t>
  </si>
  <si>
    <t>Revaluation reserve</t>
  </si>
  <si>
    <t>Cash flow hedge reserve</t>
  </si>
  <si>
    <t>Undated subordinated notes reclassified in equity</t>
  </si>
  <si>
    <t>Retained earnings</t>
  </si>
  <si>
    <t>Profit for the period</t>
  </si>
  <si>
    <t>Translation reserve</t>
  </si>
  <si>
    <t>Equity attributable to owners of the parent</t>
  </si>
  <si>
    <t>Non-controlling interests</t>
  </si>
  <si>
    <t>Total equity</t>
  </si>
  <si>
    <t>Insurance liabilities (excluding unit-linked)</t>
  </si>
  <si>
    <t>Insurance liabilities (unit-linked)</t>
  </si>
  <si>
    <t>Insurance liabilities</t>
  </si>
  <si>
    <r>
      <t>Financial liabilities –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financial instruments with DPF (excluding unit-linked)</t>
    </r>
  </si>
  <si>
    <r>
      <t>Financial liabilities –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financial instruments without DPF (excluding unit-linked)</t>
    </r>
  </si>
  <si>
    <r>
      <t>Financial liabilities –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unit-linked financial instruments</t>
    </r>
  </si>
  <si>
    <t>Financial liabilities</t>
  </si>
  <si>
    <t>Derivative financial instruments separated from the host contract</t>
  </si>
  <si>
    <t>Deferred participation reserve</t>
  </si>
  <si>
    <t>Insurance and financial liabilities</t>
  </si>
  <si>
    <t>Provisions</t>
  </si>
  <si>
    <t>Subordinated debt</t>
  </si>
  <si>
    <t>Financing liabilities</t>
  </si>
  <si>
    <t>Operating liabilities represented by securities</t>
  </si>
  <si>
    <t>Operating liabilities due to banks</t>
  </si>
  <si>
    <t>Liabilities arising from insurance and reinsurance transactions</t>
  </si>
  <si>
    <t>Current taxes payable</t>
  </si>
  <si>
    <t>Current account advances</t>
  </si>
  <si>
    <t>Liabilities towards holders of units in controlled mutual funds</t>
  </si>
  <si>
    <t>Deferred tax liabilities</t>
  </si>
  <si>
    <t>Miscellaneous payables</t>
  </si>
  <si>
    <t>Other liabilities</t>
  </si>
  <si>
    <t>Liabilities related to assets held for sale and discontinued operations</t>
  </si>
  <si>
    <t>TOTAL EQUITY AND LIABILITIES</t>
  </si>
  <si>
    <t>(in € millions)</t>
  </si>
  <si>
    <t>Premiums written</t>
  </si>
  <si>
    <t>Change in unearned premiums reserve</t>
  </si>
  <si>
    <t>Earned premiums</t>
  </si>
  <si>
    <t>Revenue from other activities</t>
  </si>
  <si>
    <t>Other operating revenue</t>
  </si>
  <si>
    <t xml:space="preserve">Gains and losses on disposal of investments </t>
  </si>
  <si>
    <t>Change in fair value of financial assets at fair value through profit or loss</t>
  </si>
  <si>
    <t>Change in impairment losses on financial instruments</t>
  </si>
  <si>
    <t>Investment income before finance costs</t>
  </si>
  <si>
    <t>Income from ordinary activities</t>
  </si>
  <si>
    <t>Claims and benefits expenses</t>
  </si>
  <si>
    <t>Reinsurance result</t>
  </si>
  <si>
    <t>Expenses of other businesses</t>
  </si>
  <si>
    <t>Acquisition costs</t>
  </si>
  <si>
    <t>Amortisation of value of acquired In-Force business and distribution agreements</t>
  </si>
  <si>
    <t>Contract administration expenses</t>
  </si>
  <si>
    <t>Other recurring operating income and expense, net</t>
  </si>
  <si>
    <t>Total other recurring operating income and expense, net</t>
  </si>
  <si>
    <t>Recurring operating profit</t>
  </si>
  <si>
    <t>Other non-recurring operating income and expense, net</t>
  </si>
  <si>
    <t>Operating profit</t>
  </si>
  <si>
    <t>Finance costs</t>
  </si>
  <si>
    <t>Change in fair value of intangible assets</t>
  </si>
  <si>
    <t>Share of profit of equity-accounted companies</t>
  </si>
  <si>
    <t>Income tax expense</t>
  </si>
  <si>
    <t>Profit (loss) from discontinued operations, after tax</t>
  </si>
  <si>
    <t>Profit attributable to owners of the parent</t>
  </si>
  <si>
    <r>
      <t xml:space="preserve">Basic earnings per share </t>
    </r>
    <r>
      <rPr>
        <i/>
        <sz val="10"/>
        <rFont val="Arial"/>
        <family val="2"/>
      </rPr>
      <t>(in €)</t>
    </r>
  </si>
  <si>
    <r>
      <t xml:space="preserve">Diluted earnings per share </t>
    </r>
    <r>
      <rPr>
        <i/>
        <sz val="10"/>
        <rFont val="Arial"/>
        <family val="2"/>
      </rPr>
      <t>(in €)</t>
    </r>
  </si>
  <si>
    <t>Translation adjustments</t>
  </si>
  <si>
    <t>- Dividends paid</t>
  </si>
  <si>
    <t xml:space="preserve">- Subordinated notes, net of tax </t>
  </si>
  <si>
    <t>- Treasury shares, net of tax</t>
  </si>
  <si>
    <t>- Changes in scope of consolidation</t>
  </si>
  <si>
    <t>- Other movements</t>
  </si>
  <si>
    <t>- Issue of shares/merger premium</t>
  </si>
  <si>
    <t>CONSOLIDATED BALANCE SHEET</t>
  </si>
  <si>
    <t>CONSOLIDATED INCOME STATEMENT</t>
  </si>
  <si>
    <t>Net profit and unrealised and deferred gains and losses for the period</t>
  </si>
  <si>
    <t>Retained earnings and profit</t>
  </si>
  <si>
    <r>
      <t>Reinsurers</t>
    </r>
    <r>
      <rPr>
        <sz val="12"/>
        <color rgb="FF034EA2"/>
        <rFont val="Arial"/>
        <family val="2"/>
      </rPr>
      <t xml:space="preserve">’ </t>
    </r>
    <r>
      <rPr>
        <b/>
        <sz val="10"/>
        <color rgb="FF034EA2"/>
        <rFont val="Arial"/>
        <family val="2"/>
      </rPr>
      <t>share of insurance and financial liabilities</t>
    </r>
  </si>
  <si>
    <t>Other borrowings and similar debts</t>
  </si>
  <si>
    <t>Net investment income</t>
  </si>
  <si>
    <t>CONSOLIDATED STATEMENT OF CHANGES IN EQUITY AS OF DECEMBER, 31th, 2018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</si>
  <si>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2018</t>
    </r>
  </si>
  <si>
    <t>Equity at 31.12.2018</t>
  </si>
  <si>
    <t>Primes émises</t>
  </si>
  <si>
    <t>Variation des Prov. pour Primes Acquises Non Emises</t>
  </si>
  <si>
    <t>Variation des DIR</t>
  </si>
  <si>
    <t>Produits des cessions en réass.</t>
  </si>
  <si>
    <t>Part des réass. - Charges des cessions</t>
  </si>
  <si>
    <t>Résultat opérationnel récurrent</t>
  </si>
  <si>
    <t>Autres produits et charges opérationnels non récurrents</t>
  </si>
  <si>
    <t>Immobilier de placement - Contrats Hors UC</t>
  </si>
  <si>
    <t>Immobilier de placement - Contrats en UC</t>
  </si>
  <si>
    <t>Titres comptabilisés à la JV par résultat</t>
  </si>
  <si>
    <t>Placements fin. - Contrats en UC - FVO</t>
  </si>
  <si>
    <t>Autres actifs d'exploitation à long terme</t>
  </si>
  <si>
    <t>DAC et assimilés</t>
  </si>
  <si>
    <t>Passifs Contrats fin. avec PB discr. - UC</t>
  </si>
  <si>
    <t>Passifs Contrats fin. sans PB discr. - UC</t>
  </si>
  <si>
    <t>Passifs Contrats d'ass. - Non Vie</t>
  </si>
  <si>
    <t>Passifs Contrats d'ass. - Vie - Hors UC</t>
  </si>
  <si>
    <t>Résultat attribuable aux actions ordinaires</t>
  </si>
  <si>
    <t>Equity at 01.01.2018 – IFRS</t>
  </si>
  <si>
    <t>CONSOLIDATED STATEMENT OF CHANGES IN EQUITY AS OF DECEMBER, 31th, 2019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</si>
  <si>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2019</t>
    </r>
  </si>
  <si>
    <t>Equity at 01.01.2019 – IFRS</t>
  </si>
  <si>
    <t>Equity at 31.12.2019</t>
  </si>
  <si>
    <r>
      <t xml:space="preserve">Equity at 01.01.2020 </t>
    </r>
    <r>
      <rPr>
        <sz val="12"/>
        <color rgb="FF034EA2"/>
        <rFont val="Arial"/>
        <family val="2"/>
      </rPr>
      <t xml:space="preserve">– </t>
    </r>
    <r>
      <rPr>
        <b/>
        <sz val="10"/>
        <color rgb="FF034EA2"/>
        <rFont val="Arial"/>
        <family val="2"/>
      </rPr>
      <t>IFRS</t>
    </r>
  </si>
  <si>
    <t>Equity at 30.06.2020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</si>
  <si>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2020</t>
    </r>
  </si>
  <si>
    <t>CONSOLIDATED STATEMENT OF CHANGES IN EQUITY AS OF JUNE, 30th, 2020</t>
  </si>
  <si>
    <t>DP=2020.12</t>
  </si>
  <si>
    <t>31.12.2020</t>
  </si>
  <si>
    <t>CONSOLIDATED STATEMENT OF CHANGES IN EQUITY AS OF JUNE, 30th, 2021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</si>
  <si>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2021</t>
    </r>
  </si>
  <si>
    <t>DP=2021.12</t>
  </si>
  <si>
    <t>31.12.2021</t>
  </si>
  <si>
    <t>CONSOLIDATED STATEMENT OF CHANGES IN EQUITY AS OF DECEMBER, 31th, 2021</t>
  </si>
  <si>
    <r>
      <t xml:space="preserve">Equity at 01.01.2021 </t>
    </r>
    <r>
      <rPr>
        <sz val="12"/>
        <color rgb="FF034EA2"/>
        <rFont val="Arial"/>
        <family val="2"/>
      </rPr>
      <t xml:space="preserve">– </t>
    </r>
    <r>
      <rPr>
        <b/>
        <sz val="10"/>
        <color rgb="FF034EA2"/>
        <rFont val="Arial"/>
        <family val="2"/>
      </rPr>
      <t>IFRS</t>
    </r>
  </si>
  <si>
    <t>Equity at 31.12.2021</t>
  </si>
  <si>
    <t>DP=2022.06</t>
  </si>
  <si>
    <t>30.06.2022</t>
  </si>
  <si>
    <t>CONSOLIDATED STATEMENT OF CHANGES IN EQUITY AS OF JUNE, 30th,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</si>
</sst>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#,##0.0;\(#,##0.0\)"/>
    <numFmt numFmtId="166" formatCode="#,##0.0"/>
  </numFmts>
  <fonts count="29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Courier"/>
      <family val="3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i/>
      <sz val="9"/>
      <name val="Arial Narrow"/>
      <family val="2"/>
    </font>
    <font>
      <sz val="12"/>
      <name val="Arial"/>
      <family val="2"/>
    </font>
    <font>
      <i/>
      <sz val="10"/>
      <name val="Arial"/>
      <family val="2"/>
    </font>
    <font>
      <b/>
      <sz val="11"/>
      <color indexed="9"/>
      <name val="Arial"/>
      <family val="2"/>
    </font>
    <font>
      <sz val="12"/>
      <color indexed="9"/>
      <name val="Arial"/>
      <family val="2"/>
    </font>
    <font>
      <i/>
      <sz val="10"/>
      <color rgb="FF034EA2"/>
      <name val="Arial"/>
      <family val="2"/>
    </font>
    <font>
      <b/>
      <sz val="10"/>
      <color rgb="FF034EA2"/>
      <name val="Arial"/>
      <family val="2"/>
    </font>
    <font>
      <sz val="12"/>
      <color rgb="FF000000"/>
      <name val="Arial"/>
      <family val="2"/>
    </font>
    <font>
      <b/>
      <sz val="10"/>
      <color rgb="FFFFFFFF"/>
      <name val="Arial"/>
      <family val="2"/>
    </font>
    <font>
      <sz val="9"/>
      <color rgb="FF444444"/>
      <name val="Arial"/>
      <family val="2"/>
    </font>
    <font>
      <b/>
      <sz val="11"/>
      <color rgb="FFFFFFFF"/>
      <name val="Arial"/>
      <family val="2"/>
    </font>
    <font>
      <b/>
      <sz val="14"/>
      <color rgb="FF002364"/>
      <name val="Arial"/>
      <family val="2"/>
    </font>
    <font>
      <sz val="9"/>
      <color rgb="FF000000"/>
      <name val="Arial"/>
      <family val="2"/>
    </font>
    <font>
      <sz val="12"/>
      <color rgb="FF034EA2"/>
      <name val="Arial"/>
      <family val="2"/>
    </font>
    <font>
      <sz val="10"/>
      <color theme="1"/>
      <name val="Arial"/>
      <family val="2"/>
    </font>
    <font>
      <i/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34EA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ck">
        <color rgb="FF034EA2"/>
      </bottom>
      <diagonal/>
    </border>
    <border>
      <left/>
      <right/>
      <top/>
      <bottom style="medium">
        <color rgb="FF034EA2"/>
      </bottom>
      <diagonal/>
    </border>
    <border>
      <left/>
      <right/>
      <top style="dotted">
        <color indexed="64"/>
      </top>
      <bottom style="medium">
        <color rgb="FF034EA2"/>
      </bottom>
      <diagonal/>
    </border>
    <border>
      <left/>
      <right style="dotted">
        <color indexed="64"/>
      </right>
      <top/>
      <bottom style="thick">
        <color rgb="FF034EA2"/>
      </bottom>
      <diagonal/>
    </border>
    <border>
      <left/>
      <right style="dotted">
        <color indexed="64"/>
      </right>
      <top/>
      <bottom style="medium">
        <color rgb="FF034EA2"/>
      </bottom>
      <diagonal/>
    </border>
    <border>
      <left style="dotted">
        <color indexed="64"/>
      </left>
      <right style="dotted">
        <color indexed="64"/>
      </right>
      <top/>
      <bottom style="thick">
        <color rgb="FF034EA2"/>
      </bottom>
      <diagonal/>
    </border>
    <border>
      <left style="dotted">
        <color indexed="64"/>
      </left>
      <right/>
      <top/>
      <bottom style="thick">
        <color rgb="FF034EA2"/>
      </bottom>
      <diagonal/>
    </border>
    <border>
      <left/>
      <right/>
      <top style="medium">
        <color rgb="FF034EA2"/>
      </top>
      <bottom style="medium">
        <color rgb="FF034EA2"/>
      </bottom>
      <diagonal/>
    </border>
    <border>
      <left/>
      <right style="dotted">
        <color indexed="64"/>
      </right>
      <top style="medium">
        <color rgb="FF034EA2"/>
      </top>
      <bottom style="medium">
        <color rgb="FF034EA2"/>
      </bottom>
      <diagonal/>
    </border>
    <border>
      <left style="dotted">
        <color indexed="64"/>
      </left>
      <right style="dotted">
        <color indexed="64"/>
      </right>
      <top style="medium">
        <color rgb="FF034EA2"/>
      </top>
      <bottom style="medium">
        <color rgb="FF034EA2"/>
      </bottom>
      <diagonal/>
    </border>
  </borders>
  <cellStyleXfs count="14">
    <xf numFmtId="0" fontId="0" fillId="0" borderId="0"/>
    <xf numFmtId="0" fontId="2" fillId="2" borderId="1" applyNumberFormat="0" applyFont="0" applyBorder="0" applyAlignment="0">
      <alignment horizontal="center"/>
    </xf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4" fillId="0" borderId="2">
      <alignment horizontal="center"/>
    </xf>
    <xf numFmtId="3" fontId="3" fillId="0" borderId="0" applyFont="0" applyFill="0" applyBorder="0" applyAlignment="0" applyProtection="0"/>
    <xf numFmtId="0" fontId="3" fillId="3" borderId="0" applyNumberFormat="0" applyFont="0" applyBorder="0" applyAlignment="0" applyProtection="0"/>
    <xf numFmtId="0" fontId="5" fillId="0" borderId="0">
      <alignment horizontal="centerContinuous" vertical="center"/>
    </xf>
    <xf numFmtId="0" fontId="6" fillId="0" borderId="0">
      <alignment horizontal="left"/>
    </xf>
    <xf numFmtId="0" fontId="7" fillId="0" borderId="0"/>
  </cellStyleXfs>
  <cellXfs count="131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 wrapText="1"/>
    </xf>
    <xf numFmtId="0" fontId="12" fillId="4" borderId="0" xfId="0" applyFont="1" applyFill="1"/>
    <xf numFmtId="0" fontId="13" fillId="0" borderId="0" xfId="0" applyFont="1" applyAlignment="1">
      <alignment horizontal="right"/>
    </xf>
    <xf numFmtId="0" fontId="10" fillId="0" borderId="3" xfId="0" applyFont="1" applyBorder="1"/>
    <xf numFmtId="3" fontId="10" fillId="0" borderId="3" xfId="0" applyNumberFormat="1" applyFont="1" applyBorder="1"/>
    <xf numFmtId="0" fontId="11" fillId="0" borderId="0" xfId="0" applyFont="1" applyBorder="1" applyAlignment="1">
      <alignment horizont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/>
    <xf numFmtId="3" fontId="10" fillId="0" borderId="0" xfId="0" applyNumberFormat="1" applyFont="1" applyFill="1"/>
    <xf numFmtId="3" fontId="12" fillId="0" borderId="0" xfId="0" applyNumberFormat="1" applyFont="1" applyFill="1"/>
    <xf numFmtId="14" fontId="10" fillId="0" borderId="4" xfId="0" applyNumberFormat="1" applyFont="1" applyBorder="1" applyAlignment="1">
      <alignment vertical="center" wrapText="1"/>
    </xf>
    <xf numFmtId="0" fontId="10" fillId="0" borderId="4" xfId="0" applyFont="1" applyBorder="1"/>
    <xf numFmtId="3" fontId="10" fillId="0" borderId="4" xfId="0" applyNumberFormat="1" applyFont="1" applyBorder="1"/>
    <xf numFmtId="0" fontId="13" fillId="0" borderId="3" xfId="0" applyFont="1" applyBorder="1" applyAlignment="1">
      <alignment horizontal="right"/>
    </xf>
    <xf numFmtId="3" fontId="13" fillId="0" borderId="3" xfId="0" applyNumberFormat="1" applyFont="1" applyBorder="1"/>
    <xf numFmtId="3" fontId="13" fillId="0" borderId="3" xfId="0" applyNumberFormat="1" applyFont="1" applyBorder="1" applyAlignment="1">
      <alignment horizontal="right"/>
    </xf>
    <xf numFmtId="0" fontId="12" fillId="4" borderId="5" xfId="0" applyFont="1" applyFill="1" applyBorder="1"/>
    <xf numFmtId="3" fontId="12" fillId="4" borderId="5" xfId="0" applyNumberFormat="1" applyFont="1" applyFill="1" applyBorder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15" xfId="0" applyFont="1" applyBorder="1" applyAlignment="1">
      <alignment vertical="center" wrapText="1"/>
    </xf>
    <xf numFmtId="0" fontId="19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5" borderId="19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/>
    </xf>
    <xf numFmtId="0" fontId="19" fillId="5" borderId="18" xfId="0" applyFont="1" applyFill="1" applyBorder="1" applyAlignment="1">
      <alignment vertical="center" wrapText="1"/>
    </xf>
    <xf numFmtId="0" fontId="8" fillId="5" borderId="10" xfId="0" quotePrefix="1" applyFont="1" applyFill="1" applyBorder="1" applyAlignment="1">
      <alignment vertical="center" wrapText="1"/>
    </xf>
    <xf numFmtId="164" fontId="8" fillId="6" borderId="6" xfId="3" applyFont="1" applyFill="1" applyBorder="1" applyAlignment="1">
      <alignment horizontal="right" vertical="center" wrapText="1"/>
    </xf>
    <xf numFmtId="164" fontId="8" fillId="0" borderId="6" xfId="3" applyFont="1" applyBorder="1" applyAlignment="1">
      <alignment horizontal="right" vertical="center" wrapText="1"/>
    </xf>
    <xf numFmtId="164" fontId="0" fillId="0" borderId="0" xfId="3" applyFont="1"/>
    <xf numFmtId="164" fontId="21" fillId="7" borderId="15" xfId="3" applyFont="1" applyFill="1" applyBorder="1" applyAlignment="1">
      <alignment horizontal="center" vertical="center" wrapText="1"/>
    </xf>
    <xf numFmtId="164" fontId="19" fillId="0" borderId="15" xfId="3" applyFont="1" applyBorder="1" applyAlignment="1">
      <alignment horizontal="center" vertical="center" wrapText="1"/>
    </xf>
    <xf numFmtId="164" fontId="8" fillId="6" borderId="15" xfId="3" applyFont="1" applyFill="1" applyBorder="1" applyAlignment="1">
      <alignment horizontal="right" vertical="center" wrapText="1"/>
    </xf>
    <xf numFmtId="164" fontId="8" fillId="0" borderId="15" xfId="3" applyFont="1" applyBorder="1" applyAlignment="1">
      <alignment horizontal="right" vertical="center" wrapText="1"/>
    </xf>
    <xf numFmtId="0" fontId="22" fillId="0" borderId="0" xfId="0" applyFont="1"/>
    <xf numFmtId="0" fontId="25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19" fillId="5" borderId="23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165" fontId="8" fillId="6" borderId="8" xfId="3" applyNumberFormat="1" applyFont="1" applyFill="1" applyBorder="1" applyAlignment="1">
      <alignment horizontal="right" vertical="center" wrapText="1"/>
    </xf>
    <xf numFmtId="165" fontId="8" fillId="0" borderId="6" xfId="3" applyNumberFormat="1" applyFont="1" applyBorder="1" applyAlignment="1">
      <alignment horizontal="right" vertical="center" wrapText="1"/>
    </xf>
    <xf numFmtId="165" fontId="8" fillId="0" borderId="8" xfId="3" applyNumberFormat="1" applyFont="1" applyFill="1" applyBorder="1" applyAlignment="1">
      <alignment horizontal="right" vertical="center" wrapText="1"/>
    </xf>
    <xf numFmtId="165" fontId="19" fillId="6" borderId="16" xfId="3" applyNumberFormat="1" applyFont="1" applyFill="1" applyBorder="1" applyAlignment="1">
      <alignment horizontal="right" vertical="center" wrapText="1"/>
    </xf>
    <xf numFmtId="165" fontId="19" fillId="0" borderId="16" xfId="3" applyNumberFormat="1" applyFont="1" applyBorder="1" applyAlignment="1">
      <alignment horizontal="right" vertical="center" wrapText="1"/>
    </xf>
    <xf numFmtId="165" fontId="8" fillId="6" borderId="0" xfId="3" applyNumberFormat="1" applyFont="1" applyFill="1" applyAlignment="1">
      <alignment horizontal="right" vertical="center" wrapText="1"/>
    </xf>
    <xf numFmtId="165" fontId="8" fillId="0" borderId="0" xfId="3" applyNumberFormat="1" applyFont="1" applyAlignment="1">
      <alignment horizontal="right" vertical="center" wrapText="1"/>
    </xf>
    <xf numFmtId="165" fontId="8" fillId="6" borderId="7" xfId="3" applyNumberFormat="1" applyFont="1" applyFill="1" applyBorder="1" applyAlignment="1">
      <alignment horizontal="right" vertical="center" wrapText="1"/>
    </xf>
    <xf numFmtId="165" fontId="8" fillId="0" borderId="7" xfId="3" applyNumberFormat="1" applyFont="1" applyBorder="1" applyAlignment="1">
      <alignment horizontal="right" vertical="center" wrapText="1"/>
    </xf>
    <xf numFmtId="165" fontId="8" fillId="0" borderId="8" xfId="3" applyNumberFormat="1" applyFont="1" applyBorder="1" applyAlignment="1">
      <alignment horizontal="right" vertical="center" wrapText="1"/>
    </xf>
    <xf numFmtId="165" fontId="19" fillId="6" borderId="17" xfId="3" applyNumberFormat="1" applyFont="1" applyFill="1" applyBorder="1" applyAlignment="1">
      <alignment horizontal="right" vertical="center" wrapText="1"/>
    </xf>
    <xf numFmtId="165" fontId="19" fillId="0" borderId="17" xfId="3" applyNumberFormat="1" applyFont="1" applyBorder="1" applyAlignment="1">
      <alignment horizontal="right" vertical="center" wrapText="1"/>
    </xf>
    <xf numFmtId="165" fontId="8" fillId="6" borderId="6" xfId="3" applyNumberFormat="1" applyFont="1" applyFill="1" applyBorder="1" applyAlignment="1">
      <alignment horizontal="right" vertical="center" wrapText="1"/>
    </xf>
    <xf numFmtId="165" fontId="8" fillId="0" borderId="6" xfId="3" applyNumberFormat="1" applyFont="1" applyFill="1" applyBorder="1" applyAlignment="1">
      <alignment horizontal="right" vertical="center" wrapText="1"/>
    </xf>
    <xf numFmtId="165" fontId="8" fillId="0" borderId="7" xfId="3" applyNumberFormat="1" applyFont="1" applyFill="1" applyBorder="1" applyAlignment="1">
      <alignment horizontal="right" vertical="center" wrapText="1"/>
    </xf>
    <xf numFmtId="165" fontId="19" fillId="0" borderId="16" xfId="3" applyNumberFormat="1" applyFont="1" applyFill="1" applyBorder="1" applyAlignment="1">
      <alignment horizontal="right" vertical="center" wrapText="1"/>
    </xf>
    <xf numFmtId="165" fontId="8" fillId="0" borderId="0" xfId="3" applyNumberFormat="1" applyFont="1" applyFill="1" applyAlignment="1">
      <alignment horizontal="right" vertical="center" wrapText="1"/>
    </xf>
    <xf numFmtId="165" fontId="19" fillId="6" borderId="15" xfId="3" applyNumberFormat="1" applyFont="1" applyFill="1" applyBorder="1" applyAlignment="1">
      <alignment horizontal="right" vertical="center" wrapText="1"/>
    </xf>
    <xf numFmtId="165" fontId="19" fillId="0" borderId="15" xfId="3" applyNumberFormat="1" applyFont="1" applyBorder="1" applyAlignment="1">
      <alignment horizontal="right" vertical="center" wrapText="1"/>
    </xf>
    <xf numFmtId="165" fontId="19" fillId="5" borderId="19" xfId="0" applyNumberFormat="1" applyFont="1" applyFill="1" applyBorder="1" applyAlignment="1">
      <alignment horizontal="right" vertical="center"/>
    </xf>
    <xf numFmtId="165" fontId="19" fillId="6" borderId="16" xfId="0" applyNumberFormat="1" applyFont="1" applyFill="1" applyBorder="1" applyAlignment="1">
      <alignment horizontal="right" vertical="center"/>
    </xf>
    <xf numFmtId="165" fontId="19" fillId="5" borderId="16" xfId="0" applyNumberFormat="1" applyFont="1" applyFill="1" applyBorder="1" applyAlignment="1">
      <alignment horizontal="right" vertical="center"/>
    </xf>
    <xf numFmtId="165" fontId="19" fillId="5" borderId="24" xfId="0" applyNumberFormat="1" applyFont="1" applyFill="1" applyBorder="1" applyAlignment="1">
      <alignment horizontal="right" vertical="center"/>
    </xf>
    <xf numFmtId="165" fontId="19" fillId="5" borderId="24" xfId="0" applyNumberFormat="1" applyFont="1" applyFill="1" applyBorder="1" applyAlignment="1">
      <alignment horizontal="right" vertical="center" wrapText="1"/>
    </xf>
    <xf numFmtId="165" fontId="19" fillId="5" borderId="24" xfId="3" applyNumberFormat="1" applyFont="1" applyFill="1" applyBorder="1" applyAlignment="1">
      <alignment horizontal="right" vertical="center" wrapText="1"/>
    </xf>
    <xf numFmtId="165" fontId="19" fillId="6" borderId="22" xfId="3" applyNumberFormat="1" applyFont="1" applyFill="1" applyBorder="1" applyAlignment="1">
      <alignment horizontal="right" vertical="center" wrapText="1"/>
    </xf>
    <xf numFmtId="165" fontId="19" fillId="5" borderId="22" xfId="0" applyNumberFormat="1" applyFont="1" applyFill="1" applyBorder="1" applyAlignment="1">
      <alignment horizontal="right" vertical="center" wrapText="1"/>
    </xf>
    <xf numFmtId="165" fontId="8" fillId="5" borderId="10" xfId="0" applyNumberFormat="1" applyFont="1" applyFill="1" applyBorder="1" applyAlignment="1">
      <alignment horizontal="right" vertical="center"/>
    </xf>
    <xf numFmtId="165" fontId="8" fillId="5" borderId="11" xfId="0" applyNumberFormat="1" applyFont="1" applyFill="1" applyBorder="1" applyAlignment="1">
      <alignment horizontal="right" vertical="center"/>
    </xf>
    <xf numFmtId="165" fontId="19" fillId="6" borderId="6" xfId="0" applyNumberFormat="1" applyFont="1" applyFill="1" applyBorder="1" applyAlignment="1">
      <alignment horizontal="right" vertical="center"/>
    </xf>
    <xf numFmtId="165" fontId="8" fillId="5" borderId="6" xfId="0" applyNumberFormat="1" applyFont="1" applyFill="1" applyBorder="1" applyAlignment="1">
      <alignment horizontal="right" vertical="center"/>
    </xf>
    <xf numFmtId="165" fontId="8" fillId="5" borderId="12" xfId="0" applyNumberFormat="1" applyFont="1" applyFill="1" applyBorder="1" applyAlignment="1">
      <alignment horizontal="right" vertical="center"/>
    </xf>
    <xf numFmtId="165" fontId="8" fillId="5" borderId="9" xfId="0" applyNumberFormat="1" applyFont="1" applyFill="1" applyBorder="1" applyAlignment="1">
      <alignment horizontal="right" vertical="center"/>
    </xf>
    <xf numFmtId="165" fontId="8" fillId="5" borderId="13" xfId="0" applyNumberFormat="1" applyFont="1" applyFill="1" applyBorder="1" applyAlignment="1">
      <alignment horizontal="right" vertical="center"/>
    </xf>
    <xf numFmtId="165" fontId="19" fillId="6" borderId="0" xfId="0" applyNumberFormat="1" applyFont="1" applyFill="1" applyAlignment="1">
      <alignment horizontal="right" vertical="center"/>
    </xf>
    <xf numFmtId="165" fontId="8" fillId="5" borderId="0" xfId="0" applyNumberFormat="1" applyFont="1" applyFill="1" applyAlignment="1">
      <alignment horizontal="right" vertical="center"/>
    </xf>
    <xf numFmtId="165" fontId="19" fillId="5" borderId="18" xfId="3" applyNumberFormat="1" applyFont="1" applyFill="1" applyBorder="1" applyAlignment="1">
      <alignment horizontal="right" vertical="center" wrapText="1"/>
    </xf>
    <xf numFmtId="165" fontId="19" fillId="5" borderId="15" xfId="3" applyNumberFormat="1" applyFont="1" applyFill="1" applyBorder="1" applyAlignment="1">
      <alignment horizontal="right" vertical="center" wrapText="1"/>
    </xf>
    <xf numFmtId="166" fontId="19" fillId="5" borderId="24" xfId="0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164" fontId="21" fillId="7" borderId="0" xfId="3" applyFont="1" applyFill="1" applyBorder="1" applyAlignment="1">
      <alignment horizontal="center" vertical="center" wrapText="1"/>
    </xf>
    <xf numFmtId="164" fontId="19" fillId="0" borderId="0" xfId="3" applyFont="1" applyBorder="1" applyAlignment="1">
      <alignment horizontal="center" vertical="center" wrapText="1"/>
    </xf>
    <xf numFmtId="0" fontId="27" fillId="0" borderId="6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165" fontId="19" fillId="6" borderId="0" xfId="3" applyNumberFormat="1" applyFont="1" applyFill="1" applyBorder="1" applyAlignment="1">
      <alignment horizontal="right" vertical="center" wrapText="1"/>
    </xf>
    <xf numFmtId="165" fontId="19" fillId="0" borderId="0" xfId="3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5" fontId="8" fillId="6" borderId="0" xfId="3" applyNumberFormat="1" applyFont="1" applyFill="1" applyBorder="1" applyAlignment="1">
      <alignment horizontal="right" vertical="center" wrapText="1"/>
    </xf>
    <xf numFmtId="165" fontId="8" fillId="0" borderId="0" xfId="3" applyNumberFormat="1" applyFont="1" applyBorder="1" applyAlignment="1">
      <alignment horizontal="right" vertical="center" wrapText="1"/>
    </xf>
    <xf numFmtId="164" fontId="1" fillId="0" borderId="0" xfId="3" applyFont="1"/>
    <xf numFmtId="164" fontId="28" fillId="0" borderId="0" xfId="3" applyFont="1"/>
    <xf numFmtId="0" fontId="9" fillId="0" borderId="0" xfId="0" applyFont="1"/>
    <xf numFmtId="166" fontId="28" fillId="0" borderId="0" xfId="0" applyNumberFormat="1" applyFont="1"/>
    <xf numFmtId="165" fontId="28" fillId="0" borderId="0" xfId="0" applyNumberFormat="1" applyFont="1"/>
    <xf numFmtId="0" fontId="19" fillId="5" borderId="0" xfId="0" applyFont="1" applyFill="1" applyBorder="1" applyAlignment="1">
      <alignment vertical="center" wrapText="1"/>
    </xf>
    <xf numFmtId="165" fontId="19" fillId="5" borderId="0" xfId="3" applyNumberFormat="1" applyFont="1" applyFill="1" applyBorder="1" applyAlignment="1">
      <alignment horizontal="right" vertical="center" wrapText="1"/>
    </xf>
    <xf numFmtId="0" fontId="23" fillId="7" borderId="0" xfId="0" applyFont="1" applyFill="1" applyAlignment="1">
      <alignment horizontal="center" vertical="center"/>
    </xf>
    <xf numFmtId="0" fontId="18" fillId="5" borderId="9" xfId="0" applyFont="1" applyFill="1" applyBorder="1" applyAlignment="1">
      <alignment horizontal="left"/>
    </xf>
    <xf numFmtId="0" fontId="18" fillId="5" borderId="18" xfId="0" applyFont="1" applyFill="1" applyBorder="1" applyAlignment="1">
      <alignment horizontal="left"/>
    </xf>
    <xf numFmtId="0" fontId="19" fillId="5" borderId="13" xfId="0" applyFont="1" applyFill="1" applyBorder="1" applyAlignment="1">
      <alignment horizontal="center" vertical="center" textRotation="90"/>
    </xf>
    <xf numFmtId="0" fontId="19" fillId="5" borderId="20" xfId="0" applyFont="1" applyFill="1" applyBorder="1" applyAlignment="1">
      <alignment horizontal="center" vertical="center" textRotation="90"/>
    </xf>
    <xf numFmtId="0" fontId="19" fillId="5" borderId="13" xfId="0" applyFont="1" applyFill="1" applyBorder="1" applyAlignment="1">
      <alignment horizontal="center" vertical="center" textRotation="90" wrapText="1"/>
    </xf>
    <xf numFmtId="0" fontId="19" fillId="5" borderId="20" xfId="0" applyFont="1" applyFill="1" applyBorder="1" applyAlignment="1">
      <alignment horizontal="center" vertical="center" textRotation="90" wrapText="1"/>
    </xf>
    <xf numFmtId="0" fontId="19" fillId="5" borderId="14" xfId="0" applyFont="1" applyFill="1" applyBorder="1" applyAlignment="1">
      <alignment horizontal="center" vertical="center" textRotation="90" wrapText="1"/>
    </xf>
    <xf numFmtId="0" fontId="19" fillId="5" borderId="21" xfId="0" applyFont="1" applyFill="1" applyBorder="1" applyAlignment="1">
      <alignment horizontal="center" vertical="center" textRotation="90" wrapText="1"/>
    </xf>
    <xf numFmtId="0" fontId="21" fillId="7" borderId="0" xfId="0" applyFont="1" applyFill="1" applyAlignment="1">
      <alignment horizontal="center" vertical="center" textRotation="90" wrapText="1"/>
    </xf>
    <xf numFmtId="0" fontId="21" fillId="7" borderId="15" xfId="0" applyFont="1" applyFill="1" applyBorder="1" applyAlignment="1">
      <alignment horizontal="center" vertical="center" textRotation="90" wrapText="1"/>
    </xf>
    <xf numFmtId="0" fontId="19" fillId="5" borderId="0" xfId="0" applyFont="1" applyFill="1" applyAlignment="1">
      <alignment horizontal="center" vertical="center" textRotation="90" wrapText="1"/>
    </xf>
    <xf numFmtId="0" fontId="19" fillId="5" borderId="15" xfId="0" applyFont="1" applyFill="1" applyBorder="1" applyAlignment="1">
      <alignment horizontal="center" vertical="center" textRotation="90" wrapText="1"/>
    </xf>
  </cellXfs>
  <cellStyles count="14">
    <cellStyle name="AMADescription" xfId="1"/>
    <cellStyle name="Euro" xfId="2"/>
    <cellStyle name="Milliers" xfId="3" builtinId="3"/>
    <cellStyle name="Normal" xfId="0" builtinId="0"/>
    <cellStyle name="Normale_Allegati IFRS area BOF" xfId="4"/>
    <cellStyle name="PSChar" xfId="5"/>
    <cellStyle name="PSDate" xfId="6"/>
    <cellStyle name="PSDec" xfId="7"/>
    <cellStyle name="PSHeading" xfId="8"/>
    <cellStyle name="PSInt" xfId="9"/>
    <cellStyle name="PSSpacer" xfId="10"/>
    <cellStyle name="Rapport AN2" xfId="11"/>
    <cellStyle name="Rapport AN3" xfId="12"/>
    <cellStyle name="Undefiniert" xfId="13"/>
  </cellStyles>
  <dxfs count="0"/>
  <tableStyles count="0" defaultTableStyle="TableStyleMedium2" defaultPivotStyle="PivotStyleLight16"/>
  <colors>
    <mruColors>
      <color rgb="FF034E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914400</xdr:colOff>
          <xdr:row>0</xdr:row>
          <xdr:rowOff>0</xdr:rowOff>
        </xdr:to>
        <xdr:sp macro="" textlink="">
          <xdr:nvSpPr>
            <xdr:cNvPr id="21505" name="CustomMemberDispatchertb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USSELME\Local%20Settings\Temp\R&#233;pertoire%20temporaire%201%20pour%20Annexe%20groupe%20CNP%202005%20V2.zip\DETCONSO2IFRS%2012.2005%20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p.lotus.notes.data\IMMOBILIER_12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p.lotus.notes.data\A5_DETAIL_A1200_311203_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OLID\%23%20consolidation\%23ARRETES%20IFRS\Exercice%202005\%23%2030062005%20IFRS\perso%20salim\PERIME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MMOBILI\A5\2000\C120A5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OLID\%23%20consolidation\%23%2031122002\ERIC\1.%20Etats%20bilan%20consolide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MOB\Clot01\A5\A5%20global\CNP%20Assurances\A1200_A5_1201_Partici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RTICIP\2000\0012\EtatA5\A5IASS0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CONSO"/>
      <sheetName val="RECAP GROUPE"/>
      <sheetName val="DETAIL SITUATION NETTE"/>
      <sheetName val="Liste attribut"/>
      <sheetName val="Ecarts conversion 1201"/>
      <sheetName val="@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3"/>
      <sheetName val="A5"/>
      <sheetName val="EXPERTISE"/>
      <sheetName val="BALANCE"/>
      <sheetName val="BALANCES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"/>
      <sheetName val="PORT_HORS_CONSO"/>
      <sheetName val="BALANCE"/>
      <sheetName val="A5DETAIL"/>
      <sheetName val="Feuil9"/>
      <sheetName val="Feuil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METR"/>
      <sheetName val="Ecarts conv récap"/>
      <sheetName val="Ecarts conversion 1204"/>
      <sheetName val="cdcam 1204 version calcul"/>
      <sheetName val="cdcam 1204 version calcul (2)"/>
      <sheetName val="cdcam 0604"/>
      <sheetName val="provincia vida 1204"/>
      <sheetName val="Prévisol 1204"/>
      <sheetName val="Prévisol Vida 1204"/>
      <sheetName val="Prévisol retiro 1204"/>
      <sheetName val="provincia vida 0604"/>
      <sheetName val="Prévisol 0604"/>
      <sheetName val="Prévisol Vida 0604"/>
      <sheetName val="Prévisol retiro 0604"/>
      <sheetName val="provincia vida 1203"/>
      <sheetName val="provincia vida 0603"/>
      <sheetName val="Prévisol 1203"/>
      <sheetName val="Prévisol Vida 1203"/>
      <sheetName val="Prévisol retiro 1203"/>
      <sheetName val="cdcam 1203"/>
      <sheetName val="Prévisol 0603"/>
      <sheetName val="Prévisol Vida 0603"/>
      <sheetName val="Prévisol retiro 0603"/>
      <sheetName val="cdc am"/>
      <sheetName val="cdcam 0603"/>
      <sheetName val="ecart conv 1202"/>
      <sheetName val="Ecarts conversion 0602"/>
      <sheetName val="Ecarts conversion 1201"/>
      <sheetName val="RECAP 99"/>
      <sheetName val="RECAP 00"/>
      <sheetName val="CARIVITA 1202"/>
      <sheetName val="SIT NETTE MEQ"/>
      <sheetName val="provincia vida 1202"/>
      <sheetName val="Prévisol 1202"/>
      <sheetName val="Prévisol Vida 1202"/>
      <sheetName val="Prévisol retiro 1202"/>
      <sheetName val="CARIVITA 0602"/>
      <sheetName val="provincia vida 0602"/>
      <sheetName val="Prévisol 0602"/>
      <sheetName val="Prévisol Vida 0602"/>
      <sheetName val="Prévisol retiro 0602"/>
      <sheetName val="CARIVITA 1201"/>
      <sheetName val="provincia vida 1201"/>
      <sheetName val="Prévisol 1201"/>
      <sheetName val="Prévisol Vida 1201"/>
      <sheetName val="Prévisol retiro 1201"/>
      <sheetName val="CARIVITA"/>
      <sheetName val="provincia vida 0601"/>
      <sheetName val="Prévisol 0601"/>
      <sheetName val="Prévisol Vida 0601"/>
      <sheetName val="Prévisol retiro 0601"/>
      <sheetName val="provincia vida 311200"/>
      <sheetName val="Prévisol 311200"/>
      <sheetName val="Prévisol Vida 311200"/>
      <sheetName val="Prévisol retiro 311200"/>
      <sheetName val="provincia vida 3006"/>
      <sheetName val="Prévisol 3006"/>
      <sheetName val="Prévisol Vida 3006"/>
      <sheetName val="Prévisol retiro 3006 "/>
      <sheetName val="provincia vida"/>
      <sheetName val="Prévisol"/>
      <sheetName val="Prévisol vida"/>
      <sheetName val="Prévisol Reti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3"/>
      <sheetName val="A5"/>
      <sheetName val="EXPERTISE"/>
      <sheetName val="BALANCE"/>
      <sheetName val="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Résultat MIXTE"/>
      <sheetName val="Résultat MIXTE EN%"/>
      <sheetName val="Périmètre"/>
      <sheetName val="ecart"/>
      <sheetName val="Chiffres clé"/>
      <sheetName val="Chiffres clé (2)"/>
      <sheetName val="organigramme"/>
      <sheetName val="Placements (2)"/>
      <sheetName val="Placements vie capi (2)"/>
      <sheetName val="Placements IAM (2)"/>
      <sheetName val="Placements TOTAUX"/>
      <sheetName val="Placements IAM TOTAUX"/>
      <sheetName val="Placements vie capi TOTAUX"/>
      <sheetName val="Participation NC"/>
      <sheetName val="particip non cons"/>
      <sheetName val="tméquiv"/>
      <sheetName val="Cpte assurbail (3)"/>
      <sheetName val="Prov réass"/>
      <sheetName val="Prov réass par activité"/>
      <sheetName val="Créances"/>
      <sheetName val="Autactifs"/>
      <sheetName val="Régulactif"/>
      <sheetName val="Cpxpropres"/>
      <sheetName val="Provisions"/>
      <sheetName val="Provpcharg"/>
      <sheetName val="Impotdiff"/>
      <sheetName val="Impotdiff (2)"/>
      <sheetName val="Autdettes"/>
      <sheetName val="regulpassif"/>
      <sheetName val="Engagements"/>
      <sheetName val="Bilan résumé anglais"/>
      <sheetName val="Bilan résumé"/>
      <sheetName val="Placements"/>
      <sheetName val="Placements IAM"/>
      <sheetName val="Placements vie capi"/>
      <sheetName val="Cpte assurbail"/>
      <sheetName val="Cpte assurbail (2)"/>
      <sheetName val="Idiff (3)"/>
      <sheetName val="engagemts (2)"/>
      <sheetName val="actif (2)"/>
      <sheetName val="passif (2)"/>
      <sheetName val="résultat mixte (2)"/>
      <sheetName val="engagements (2)"/>
      <sheetName val="Filiales participations"/>
      <sheetName val="re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"/>
      <sheetName val="PORT_HORS_CONSO"/>
      <sheetName val="BALANCE"/>
      <sheetName val="A5DETA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A5"/>
      <sheetName val="ETATA5 (2)"/>
      <sheetName val="ETATA5 (3)"/>
      <sheetName val="tb"/>
      <sheetName val="PART"/>
      <sheetName val="BALANCE"/>
      <sheetName val="EXTRACTION"/>
      <sheetName val="LISTE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E92"/>
  <sheetViews>
    <sheetView showGridLines="0" zoomScale="85" zoomScaleNormal="85" workbookViewId="0">
      <selection sqref="A1:A1048576"/>
    </sheetView>
  </sheetViews>
  <sheetFormatPr baseColWidth="10" defaultRowHeight="12.75" outlineLevelRow="1" x14ac:dyDescent="0.2"/>
  <cols>
    <col min="1" max="1" width="93.42578125" bestFit="1" customWidth="1"/>
    <col min="2" max="2" width="6" bestFit="1" customWidth="1"/>
    <col min="3" max="4" width="15" style="47" bestFit="1" customWidth="1"/>
    <col min="5" max="5" width="12.28515625" style="47" customWidth="1"/>
  </cols>
  <sheetData>
    <row r="12" spans="1:5" ht="18" x14ac:dyDescent="0.2">
      <c r="A12" s="56" t="s">
        <v>130</v>
      </c>
      <c r="B12" s="57"/>
      <c r="C12" s="57"/>
      <c r="D12" s="57"/>
      <c r="E12" s="57"/>
    </row>
    <row r="13" spans="1:5" ht="18" x14ac:dyDescent="0.2">
      <c r="A13" s="56"/>
      <c r="B13" s="57"/>
      <c r="C13" s="57"/>
      <c r="D13" s="57"/>
      <c r="E13" s="57"/>
    </row>
    <row r="14" spans="1:5" outlineLevel="1" x14ac:dyDescent="0.2">
      <c r="A14" s="21"/>
      <c r="C14" s="111" t="s">
        <v>176</v>
      </c>
      <c r="D14" s="111" t="s">
        <v>171</v>
      </c>
      <c r="E14" s="111" t="s">
        <v>167</v>
      </c>
    </row>
    <row r="15" spans="1:5" ht="15" customHeight="1" thickBot="1" x14ac:dyDescent="0.25">
      <c r="A15" s="22" t="s">
        <v>32</v>
      </c>
      <c r="B15" s="23"/>
      <c r="C15" s="48" t="s">
        <v>177</v>
      </c>
      <c r="D15" s="49" t="s">
        <v>172</v>
      </c>
      <c r="E15" s="49" t="s">
        <v>168</v>
      </c>
    </row>
    <row r="16" spans="1:5" ht="15" customHeight="1" thickTop="1" x14ac:dyDescent="0.2">
      <c r="A16" s="24" t="s">
        <v>33</v>
      </c>
      <c r="B16" s="25"/>
      <c r="C16" s="72">
        <v>207.606475391396</v>
      </c>
      <c r="D16" s="61">
        <v>189.85790166558402</v>
      </c>
      <c r="E16" s="61">
        <v>188.85614583823599</v>
      </c>
    </row>
    <row r="17" spans="1:5" ht="15" customHeight="1" x14ac:dyDescent="0.2">
      <c r="A17" s="24" t="s">
        <v>34</v>
      </c>
      <c r="B17" s="25"/>
      <c r="C17" s="72">
        <v>499.70800549521499</v>
      </c>
      <c r="D17" s="61">
        <v>532.32778645346298</v>
      </c>
      <c r="E17" s="61">
        <v>12.219940299678399</v>
      </c>
    </row>
    <row r="18" spans="1:5" ht="15" customHeight="1" x14ac:dyDescent="0.2">
      <c r="A18" s="26" t="s">
        <v>35</v>
      </c>
      <c r="B18" s="27"/>
      <c r="C18" s="72">
        <v>3719.3095206094999</v>
      </c>
      <c r="D18" s="61">
        <v>3323.3754541870999</v>
      </c>
      <c r="E18" s="61">
        <v>3436.3973057165899</v>
      </c>
    </row>
    <row r="19" spans="1:5" ht="15" customHeight="1" thickBot="1" x14ac:dyDescent="0.25">
      <c r="A19" s="28" t="s">
        <v>36</v>
      </c>
      <c r="B19" s="29"/>
      <c r="C19" s="63">
        <v>4426.6240014961104</v>
      </c>
      <c r="D19" s="64">
        <v>4045.56114230614</v>
      </c>
      <c r="E19" s="64">
        <v>3637.4733918545103</v>
      </c>
    </row>
    <row r="20" spans="1:5" ht="15" hidden="1" customHeight="1" outlineLevel="1" x14ac:dyDescent="0.2">
      <c r="A20" s="104" t="s">
        <v>147</v>
      </c>
      <c r="B20" s="100"/>
      <c r="C20" s="105">
        <v>3723.7074274650099</v>
      </c>
      <c r="D20" s="106">
        <v>1727.4741347363702</v>
      </c>
      <c r="E20" s="106">
        <v>1728.8859086844</v>
      </c>
    </row>
    <row r="21" spans="1:5" ht="15" hidden="1" customHeight="1" outlineLevel="1" x14ac:dyDescent="0.2">
      <c r="A21" s="104" t="s">
        <v>148</v>
      </c>
      <c r="B21" s="100"/>
      <c r="C21" s="105">
        <v>1244.4639999999999</v>
      </c>
      <c r="D21" s="106">
        <v>995.46799999999996</v>
      </c>
      <c r="E21" s="106">
        <v>682.07399999999996</v>
      </c>
    </row>
    <row r="22" spans="1:5" ht="15" customHeight="1" collapsed="1" x14ac:dyDescent="0.2">
      <c r="A22" s="24" t="s">
        <v>37</v>
      </c>
      <c r="B22" s="25"/>
      <c r="C22" s="72">
        <v>4968.1714274650094</v>
      </c>
      <c r="D22" s="61">
        <v>2722.94213473637</v>
      </c>
      <c r="E22" s="61">
        <v>2410.9599086844</v>
      </c>
    </row>
    <row r="23" spans="1:5" ht="15" customHeight="1" x14ac:dyDescent="0.2">
      <c r="A23" s="24" t="s">
        <v>38</v>
      </c>
      <c r="B23" s="25"/>
      <c r="C23" s="72">
        <v>91.728410997805597</v>
      </c>
      <c r="D23" s="61">
        <v>73.857308125069309</v>
      </c>
      <c r="E23" s="61">
        <v>144.57943045422499</v>
      </c>
    </row>
    <row r="24" spans="1:5" ht="15" customHeight="1" x14ac:dyDescent="0.2">
      <c r="A24" s="24" t="s">
        <v>39</v>
      </c>
      <c r="B24" s="25"/>
      <c r="C24" s="72">
        <v>289490.86054942902</v>
      </c>
      <c r="D24" s="61">
        <v>326409.053716344</v>
      </c>
      <c r="E24" s="61">
        <v>305704.87865278102</v>
      </c>
    </row>
    <row r="25" spans="1:5" ht="15" hidden="1" customHeight="1" outlineLevel="1" x14ac:dyDescent="0.2">
      <c r="A25" s="24" t="s">
        <v>149</v>
      </c>
      <c r="B25" s="25"/>
      <c r="C25" s="72">
        <v>28608.229573647699</v>
      </c>
      <c r="D25" s="61">
        <v>30128.126213659201</v>
      </c>
      <c r="E25" s="61">
        <v>29626.422267607599</v>
      </c>
    </row>
    <row r="26" spans="1:5" ht="15" hidden="1" customHeight="1" outlineLevel="1" x14ac:dyDescent="0.2">
      <c r="A26" s="24" t="s">
        <v>150</v>
      </c>
      <c r="B26" s="25"/>
      <c r="C26" s="72">
        <v>76912.528142377705</v>
      </c>
      <c r="D26" s="61">
        <v>78479.018412021993</v>
      </c>
      <c r="E26" s="61">
        <v>61306.753811014401</v>
      </c>
    </row>
    <row r="27" spans="1:5" ht="15" customHeight="1" collapsed="1" x14ac:dyDescent="0.2">
      <c r="A27" s="24" t="s">
        <v>40</v>
      </c>
      <c r="B27" s="25"/>
      <c r="C27" s="72">
        <v>105520.7577160254</v>
      </c>
      <c r="D27" s="61">
        <v>108607.14462568119</v>
      </c>
      <c r="E27" s="61">
        <v>90933.176078621997</v>
      </c>
    </row>
    <row r="28" spans="1:5" ht="15" customHeight="1" x14ac:dyDescent="0.2">
      <c r="A28" s="24" t="s">
        <v>41</v>
      </c>
      <c r="B28" s="25"/>
      <c r="C28" s="72">
        <v>4091.7044100573298</v>
      </c>
      <c r="D28" s="61">
        <v>4159.7245489176894</v>
      </c>
      <c r="E28" s="61">
        <v>5123.0887951843406</v>
      </c>
    </row>
    <row r="29" spans="1:5" ht="15" customHeight="1" x14ac:dyDescent="0.2">
      <c r="A29" s="26" t="s">
        <v>42</v>
      </c>
      <c r="B29" s="27"/>
      <c r="C29" s="65">
        <v>3589.4059999999999</v>
      </c>
      <c r="D29" s="66">
        <v>1467.5441699999999</v>
      </c>
      <c r="E29" s="66">
        <v>530.59199999999998</v>
      </c>
    </row>
    <row r="30" spans="1:5" ht="15" customHeight="1" thickBot="1" x14ac:dyDescent="0.25">
      <c r="A30" s="28" t="s">
        <v>43</v>
      </c>
      <c r="B30" s="29"/>
      <c r="C30" s="63">
        <v>407752.62851397501</v>
      </c>
      <c r="D30" s="64">
        <v>443440.26650380401</v>
      </c>
      <c r="E30" s="64">
        <v>404847.27486572601</v>
      </c>
    </row>
    <row r="31" spans="1:5" ht="15" customHeight="1" thickBot="1" x14ac:dyDescent="0.25">
      <c r="A31" s="28" t="s">
        <v>44</v>
      </c>
      <c r="B31" s="29"/>
      <c r="C31" s="63">
        <v>2.2709999999999999</v>
      </c>
      <c r="D31" s="64">
        <v>2.3540000000000001</v>
      </c>
      <c r="E31" s="64">
        <v>3.5019999999999998</v>
      </c>
    </row>
    <row r="32" spans="1:5" ht="15" customHeight="1" thickBot="1" x14ac:dyDescent="0.25">
      <c r="A32" s="28" t="s">
        <v>45</v>
      </c>
      <c r="B32" s="29"/>
      <c r="C32" s="63">
        <v>986.68860706760893</v>
      </c>
      <c r="D32" s="64">
        <v>947.67336254149609</v>
      </c>
      <c r="E32" s="64">
        <v>526.63089323876704</v>
      </c>
    </row>
    <row r="33" spans="1:5" ht="15" customHeight="1" thickBot="1" x14ac:dyDescent="0.25">
      <c r="A33" s="28" t="s">
        <v>134</v>
      </c>
      <c r="B33" s="29"/>
      <c r="C33" s="63">
        <v>20622.5651631441</v>
      </c>
      <c r="D33" s="64">
        <v>21044.9262965782</v>
      </c>
      <c r="E33" s="64">
        <v>21082.5640432562</v>
      </c>
    </row>
    <row r="34" spans="1:5" ht="15" customHeight="1" x14ac:dyDescent="0.2">
      <c r="A34" s="24" t="s">
        <v>46</v>
      </c>
      <c r="B34" s="25"/>
      <c r="C34" s="72">
        <v>5431.8065994948993</v>
      </c>
      <c r="D34" s="61">
        <v>2640.72536945499</v>
      </c>
      <c r="E34" s="61">
        <v>2624.4667601244901</v>
      </c>
    </row>
    <row r="35" spans="1:5" ht="15" customHeight="1" x14ac:dyDescent="0.2">
      <c r="A35" s="24" t="s">
        <v>47</v>
      </c>
      <c r="B35" s="25"/>
      <c r="C35" s="72">
        <v>423.53383629229103</v>
      </c>
      <c r="D35" s="61">
        <v>589.591429204414</v>
      </c>
      <c r="E35" s="61">
        <v>693.47351029816002</v>
      </c>
    </row>
    <row r="36" spans="1:5" ht="15" customHeight="1" x14ac:dyDescent="0.2">
      <c r="A36" s="24" t="s">
        <v>48</v>
      </c>
      <c r="B36" s="25"/>
      <c r="C36" s="72">
        <v>9493.8128245206699</v>
      </c>
      <c r="D36" s="61">
        <v>5358.48959026999</v>
      </c>
      <c r="E36" s="61">
        <v>4881.7128756625907</v>
      </c>
    </row>
    <row r="37" spans="1:5" ht="15" customHeight="1" x14ac:dyDescent="0.2">
      <c r="A37" s="24" t="s">
        <v>49</v>
      </c>
      <c r="B37" s="25"/>
      <c r="C37" s="72">
        <v>590.29556320574602</v>
      </c>
      <c r="D37" s="61">
        <v>517.85616171970696</v>
      </c>
      <c r="E37" s="61">
        <v>152.332768455983</v>
      </c>
    </row>
    <row r="38" spans="1:5" ht="15" hidden="1" customHeight="1" outlineLevel="1" x14ac:dyDescent="0.2">
      <c r="A38" s="24" t="s">
        <v>151</v>
      </c>
      <c r="B38" s="25"/>
      <c r="C38" s="72">
        <v>518.39850950598407</v>
      </c>
      <c r="D38" s="61">
        <v>593.17923896610205</v>
      </c>
      <c r="E38" s="61">
        <v>490.89095411503502</v>
      </c>
    </row>
    <row r="39" spans="1:5" ht="15" hidden="1" customHeight="1" outlineLevel="1" x14ac:dyDescent="0.2">
      <c r="A39" s="24" t="s">
        <v>152</v>
      </c>
      <c r="B39" s="25"/>
      <c r="C39" s="72">
        <v>1815.7559359496101</v>
      </c>
      <c r="D39" s="61">
        <v>1717.6909544119098</v>
      </c>
      <c r="E39" s="61">
        <v>1685.68360779256</v>
      </c>
    </row>
    <row r="40" spans="1:5" ht="15" customHeight="1" collapsed="1" x14ac:dyDescent="0.2">
      <c r="A40" s="24" t="s">
        <v>50</v>
      </c>
      <c r="B40" s="25"/>
      <c r="C40" s="72">
        <v>2334.1544454555942</v>
      </c>
      <c r="D40" s="61">
        <v>2310.8701933780121</v>
      </c>
      <c r="E40" s="61">
        <v>2176.5745619075951</v>
      </c>
    </row>
    <row r="41" spans="1:5" ht="15" customHeight="1" x14ac:dyDescent="0.2">
      <c r="A41" s="24" t="s">
        <v>51</v>
      </c>
      <c r="B41" s="25"/>
      <c r="C41" s="72">
        <v>2699.529</v>
      </c>
      <c r="D41" s="61">
        <v>0</v>
      </c>
      <c r="E41" s="61">
        <v>0</v>
      </c>
    </row>
    <row r="42" spans="1:5" ht="15" customHeight="1" x14ac:dyDescent="0.2">
      <c r="A42" s="26" t="s">
        <v>52</v>
      </c>
      <c r="B42" s="27"/>
      <c r="C42" s="65">
        <v>1247.8484849219699</v>
      </c>
      <c r="D42" s="66">
        <v>300.83927347587399</v>
      </c>
      <c r="E42" s="66">
        <v>180.15368349210001</v>
      </c>
    </row>
    <row r="43" spans="1:5" ht="15" customHeight="1" thickBot="1" x14ac:dyDescent="0.25">
      <c r="A43" s="28" t="s">
        <v>53</v>
      </c>
      <c r="B43" s="29"/>
      <c r="C43" s="63">
        <v>22220.980753891199</v>
      </c>
      <c r="D43" s="64">
        <v>11718.372017503001</v>
      </c>
      <c r="E43" s="64">
        <v>10708.714159940901</v>
      </c>
    </row>
    <row r="44" spans="1:5" ht="15" customHeight="1" thickBot="1" x14ac:dyDescent="0.25">
      <c r="A44" s="28" t="s">
        <v>54</v>
      </c>
      <c r="B44" s="29"/>
      <c r="C44" s="63">
        <v>2053.701</v>
      </c>
      <c r="D44" s="64">
        <v>0</v>
      </c>
      <c r="E44" s="64">
        <v>0</v>
      </c>
    </row>
    <row r="45" spans="1:5" ht="15" customHeight="1" thickBot="1" x14ac:dyDescent="0.25">
      <c r="A45" s="28" t="s">
        <v>55</v>
      </c>
      <c r="B45" s="29"/>
      <c r="C45" s="63">
        <v>2130.0257072605596</v>
      </c>
      <c r="D45" s="64">
        <v>1803.2663164524101</v>
      </c>
      <c r="E45" s="64">
        <v>1733.98104003352</v>
      </c>
    </row>
    <row r="46" spans="1:5" ht="15" customHeight="1" thickBot="1" x14ac:dyDescent="0.25">
      <c r="A46" s="30" t="s">
        <v>56</v>
      </c>
      <c r="B46" s="23"/>
      <c r="C46" s="77">
        <v>460195.48474683397</v>
      </c>
      <c r="D46" s="78">
        <v>483002.41963918501</v>
      </c>
      <c r="E46" s="78">
        <v>442540.14039404999</v>
      </c>
    </row>
    <row r="47" spans="1:5" ht="13.5" thickTop="1" x14ac:dyDescent="0.2">
      <c r="A47" s="21"/>
    </row>
    <row r="49" spans="1:5" ht="13.5" thickBot="1" x14ac:dyDescent="0.25">
      <c r="A49" s="22" t="s">
        <v>57</v>
      </c>
      <c r="B49" s="23"/>
      <c r="C49" s="48" t="s">
        <v>177</v>
      </c>
      <c r="D49" s="49" t="s">
        <v>172</v>
      </c>
      <c r="E49" s="49" t="s">
        <v>168</v>
      </c>
    </row>
    <row r="50" spans="1:5" ht="13.5" thickTop="1" x14ac:dyDescent="0.2">
      <c r="A50" s="24" t="s">
        <v>58</v>
      </c>
      <c r="B50" s="25"/>
      <c r="C50" s="72">
        <v>686.61812459999999</v>
      </c>
      <c r="D50" s="61">
        <v>686.61812459999999</v>
      </c>
      <c r="E50" s="61">
        <v>686.61812459999999</v>
      </c>
    </row>
    <row r="51" spans="1:5" x14ac:dyDescent="0.2">
      <c r="A51" s="24" t="s">
        <v>59</v>
      </c>
      <c r="B51" s="25"/>
      <c r="C51" s="72">
        <v>1736.3320000000001</v>
      </c>
      <c r="D51" s="61">
        <v>1736.3320000000001</v>
      </c>
      <c r="E51" s="61">
        <v>1736.3320000000001</v>
      </c>
    </row>
    <row r="52" spans="1:5" x14ac:dyDescent="0.2">
      <c r="A52" s="26" t="s">
        <v>60</v>
      </c>
      <c r="B52" s="27"/>
      <c r="C52" s="65">
        <v>287.95293227063399</v>
      </c>
      <c r="D52" s="66">
        <v>4294.9510981146195</v>
      </c>
      <c r="E52" s="66">
        <v>4362.2131367322509</v>
      </c>
    </row>
    <row r="53" spans="1:5" x14ac:dyDescent="0.2">
      <c r="A53" s="31" t="s">
        <v>61</v>
      </c>
      <c r="B53" s="32"/>
      <c r="C53" s="67">
        <v>58.452166699999999</v>
      </c>
      <c r="D53" s="74">
        <v>15.0184167</v>
      </c>
      <c r="E53" s="74">
        <v>-15.8560233</v>
      </c>
    </row>
    <row r="54" spans="1:5" x14ac:dyDescent="0.2">
      <c r="A54" s="31" t="s">
        <v>62</v>
      </c>
      <c r="B54" s="32"/>
      <c r="C54" s="67">
        <v>1881.3150000000001</v>
      </c>
      <c r="D54" s="68">
        <v>1881.3150000000001</v>
      </c>
      <c r="E54" s="68">
        <v>1881.3150000000001</v>
      </c>
    </row>
    <row r="55" spans="1:5" x14ac:dyDescent="0.2">
      <c r="A55" s="31" t="s">
        <v>63</v>
      </c>
      <c r="B55" s="32"/>
      <c r="C55" s="67">
        <v>12972.673581357099</v>
      </c>
      <c r="D55" s="68">
        <v>12113.0920920629</v>
      </c>
      <c r="E55" s="68">
        <v>11837.206161084101</v>
      </c>
    </row>
    <row r="56" spans="1:5" x14ac:dyDescent="0.2">
      <c r="A56" s="31" t="s">
        <v>64</v>
      </c>
      <c r="B56" s="32"/>
      <c r="C56" s="67">
        <v>748.15902263788291</v>
      </c>
      <c r="D56" s="68">
        <v>1552.02221940907</v>
      </c>
      <c r="E56" s="68">
        <v>1349.9757128016599</v>
      </c>
    </row>
    <row r="57" spans="1:5" x14ac:dyDescent="0.2">
      <c r="A57" s="31" t="s">
        <v>65</v>
      </c>
      <c r="B57" s="32"/>
      <c r="C57" s="67">
        <v>-830.43207927435105</v>
      </c>
      <c r="D57" s="74">
        <v>-1145.1560512859201</v>
      </c>
      <c r="E57" s="74">
        <v>-1157.6188290565901</v>
      </c>
    </row>
    <row r="58" spans="1:5" ht="13.5" thickBot="1" x14ac:dyDescent="0.25">
      <c r="A58" s="28" t="s">
        <v>66</v>
      </c>
      <c r="B58" s="29"/>
      <c r="C58" s="63">
        <v>17541.070748291299</v>
      </c>
      <c r="D58" s="64">
        <v>21134.192899600599</v>
      </c>
      <c r="E58" s="64">
        <v>20680.185282861399</v>
      </c>
    </row>
    <row r="59" spans="1:5" x14ac:dyDescent="0.2">
      <c r="A59" s="26" t="s">
        <v>67</v>
      </c>
      <c r="B59" s="27"/>
      <c r="C59" s="65">
        <v>4083.6817931332603</v>
      </c>
      <c r="D59" s="66">
        <v>3628.66439731937</v>
      </c>
      <c r="E59" s="66">
        <v>3319.1514310328002</v>
      </c>
    </row>
    <row r="60" spans="1:5" ht="13.5" thickBot="1" x14ac:dyDescent="0.25">
      <c r="A60" s="28" t="s">
        <v>68</v>
      </c>
      <c r="B60" s="29"/>
      <c r="C60" s="63">
        <v>21624.752541424503</v>
      </c>
      <c r="D60" s="64">
        <v>24762.857296920003</v>
      </c>
      <c r="E60" s="64">
        <v>23999.336713894201</v>
      </c>
    </row>
    <row r="61" spans="1:5" hidden="1" outlineLevel="1" x14ac:dyDescent="0.2">
      <c r="A61" s="104" t="s">
        <v>155</v>
      </c>
      <c r="B61" s="100"/>
      <c r="C61" s="105">
        <v>8169.1733355584602</v>
      </c>
      <c r="D61" s="106">
        <v>7945.5515840794897</v>
      </c>
      <c r="E61" s="106">
        <v>7998.9673554561905</v>
      </c>
    </row>
    <row r="62" spans="1:5" hidden="1" outlineLevel="1" x14ac:dyDescent="0.2">
      <c r="A62" s="104" t="s">
        <v>156</v>
      </c>
      <c r="B62" s="100"/>
      <c r="C62" s="105">
        <v>190608.91415778198</v>
      </c>
      <c r="D62" s="106">
        <v>187212.17742651902</v>
      </c>
      <c r="E62" s="106">
        <v>163904.15061275699</v>
      </c>
    </row>
    <row r="63" spans="1:5" collapsed="1" x14ac:dyDescent="0.2">
      <c r="A63" s="24" t="s">
        <v>69</v>
      </c>
      <c r="B63" s="25"/>
      <c r="C63" s="72">
        <v>198778.08749334046</v>
      </c>
      <c r="D63" s="61">
        <v>195157.7290105985</v>
      </c>
      <c r="E63" s="61">
        <v>171903.11796821319</v>
      </c>
    </row>
    <row r="64" spans="1:5" x14ac:dyDescent="0.2">
      <c r="A64" s="26" t="s">
        <v>70</v>
      </c>
      <c r="B64" s="27"/>
      <c r="C64" s="65">
        <v>73236.232966918091</v>
      </c>
      <c r="D64" s="66">
        <v>73777.88465301659</v>
      </c>
      <c r="E64" s="66">
        <v>57293.205992939504</v>
      </c>
    </row>
    <row r="65" spans="1:5" ht="13.5" thickBot="1" x14ac:dyDescent="0.25">
      <c r="A65" s="28" t="s">
        <v>71</v>
      </c>
      <c r="B65" s="29"/>
      <c r="C65" s="63">
        <v>272014.32046025904</v>
      </c>
      <c r="D65" s="64">
        <v>268935.61366361496</v>
      </c>
      <c r="E65" s="64">
        <v>229196.32396115299</v>
      </c>
    </row>
    <row r="66" spans="1:5" ht="15" x14ac:dyDescent="0.2">
      <c r="A66" s="24" t="s">
        <v>72</v>
      </c>
      <c r="B66" s="25"/>
      <c r="C66" s="72">
        <v>96721.642745302306</v>
      </c>
      <c r="D66" s="61">
        <v>99767.556121107395</v>
      </c>
      <c r="E66" s="61">
        <v>106260.772374206</v>
      </c>
    </row>
    <row r="67" spans="1:5" ht="15" x14ac:dyDescent="0.2">
      <c r="A67" s="24" t="s">
        <v>73</v>
      </c>
      <c r="B67" s="25"/>
      <c r="C67" s="72">
        <v>537.84270491803295</v>
      </c>
      <c r="D67" s="61">
        <v>480.67538715709702</v>
      </c>
      <c r="E67" s="61">
        <v>494.09119282968499</v>
      </c>
    </row>
    <row r="68" spans="1:5" hidden="1" outlineLevel="1" x14ac:dyDescent="0.2">
      <c r="A68" s="107" t="s">
        <v>153</v>
      </c>
      <c r="B68" s="108"/>
      <c r="C68" s="109">
        <v>7446.4369999999999</v>
      </c>
      <c r="D68" s="110">
        <v>7522.7039999999997</v>
      </c>
      <c r="E68" s="110">
        <v>6120.4809999999998</v>
      </c>
    </row>
    <row r="69" spans="1:5" hidden="1" outlineLevel="1" x14ac:dyDescent="0.2">
      <c r="A69" s="107" t="s">
        <v>154</v>
      </c>
      <c r="B69" s="108"/>
      <c r="C69" s="109">
        <v>2802.674</v>
      </c>
      <c r="D69" s="110">
        <v>3234.614</v>
      </c>
      <c r="E69" s="110">
        <v>3439.0059999999999</v>
      </c>
    </row>
    <row r="70" spans="1:5" ht="15" collapsed="1" x14ac:dyDescent="0.2">
      <c r="A70" s="26" t="s">
        <v>74</v>
      </c>
      <c r="B70" s="27"/>
      <c r="C70" s="65">
        <v>10249.111000000001</v>
      </c>
      <c r="D70" s="66">
        <v>10757.317999999999</v>
      </c>
      <c r="E70" s="66">
        <v>9559.4869999999992</v>
      </c>
    </row>
    <row r="71" spans="1:5" ht="13.5" thickBot="1" x14ac:dyDescent="0.25">
      <c r="A71" s="28" t="s">
        <v>75</v>
      </c>
      <c r="B71" s="29"/>
      <c r="C71" s="63">
        <v>107508.59645022001</v>
      </c>
      <c r="D71" s="64">
        <v>111005.549508265</v>
      </c>
      <c r="E71" s="64">
        <v>116314.350567035</v>
      </c>
    </row>
    <row r="72" spans="1:5" x14ac:dyDescent="0.2">
      <c r="A72" s="24" t="s">
        <v>76</v>
      </c>
      <c r="B72" s="25"/>
      <c r="C72" s="72">
        <v>0</v>
      </c>
      <c r="D72" s="61">
        <v>0</v>
      </c>
      <c r="E72" s="61">
        <v>0</v>
      </c>
    </row>
    <row r="73" spans="1:5" x14ac:dyDescent="0.2">
      <c r="A73" s="26" t="s">
        <v>77</v>
      </c>
      <c r="B73" s="27"/>
      <c r="C73" s="65">
        <v>3970.1779999999999</v>
      </c>
      <c r="D73" s="66">
        <v>31599.621999999999</v>
      </c>
      <c r="E73" s="66">
        <v>31587.018</v>
      </c>
    </row>
    <row r="74" spans="1:5" ht="13.5" thickBot="1" x14ac:dyDescent="0.25">
      <c r="A74" s="28" t="s">
        <v>78</v>
      </c>
      <c r="B74" s="29"/>
      <c r="C74" s="63">
        <v>383493.09491047903</v>
      </c>
      <c r="D74" s="64">
        <v>411540.78517187998</v>
      </c>
      <c r="E74" s="64">
        <v>377097.692528188</v>
      </c>
    </row>
    <row r="75" spans="1:5" ht="13.5" thickBot="1" x14ac:dyDescent="0.25">
      <c r="A75" s="28" t="s">
        <v>79</v>
      </c>
      <c r="B75" s="29"/>
      <c r="C75" s="63">
        <v>311.20769924243399</v>
      </c>
      <c r="D75" s="64">
        <v>297.76178816097496</v>
      </c>
      <c r="E75" s="64">
        <v>286.62430441362301</v>
      </c>
    </row>
    <row r="76" spans="1:5" x14ac:dyDescent="0.2">
      <c r="A76" s="26" t="s">
        <v>80</v>
      </c>
      <c r="B76" s="27"/>
      <c r="C76" s="65">
        <v>7523.576</v>
      </c>
      <c r="D76" s="66">
        <v>6942.5079999999998</v>
      </c>
      <c r="E76" s="66">
        <v>6824.1580000000004</v>
      </c>
    </row>
    <row r="77" spans="1:5" x14ac:dyDescent="0.2">
      <c r="A77" s="26" t="s">
        <v>135</v>
      </c>
      <c r="B77" s="27"/>
      <c r="C77" s="65">
        <v>0</v>
      </c>
      <c r="D77" s="66">
        <v>0</v>
      </c>
      <c r="E77" s="66">
        <v>0</v>
      </c>
    </row>
    <row r="78" spans="1:5" ht="13.5" thickBot="1" x14ac:dyDescent="0.25">
      <c r="A78" s="28" t="s">
        <v>81</v>
      </c>
      <c r="B78" s="29"/>
      <c r="C78" s="63">
        <v>7523.576</v>
      </c>
      <c r="D78" s="64">
        <v>6942.5079999999998</v>
      </c>
      <c r="E78" s="64">
        <v>6824.1580000000004</v>
      </c>
    </row>
    <row r="79" spans="1:5" x14ac:dyDescent="0.2">
      <c r="A79" s="24" t="s">
        <v>82</v>
      </c>
      <c r="B79" s="25"/>
      <c r="C79" s="72">
        <v>20042.810000000001</v>
      </c>
      <c r="D79" s="61">
        <v>18806.683000000001</v>
      </c>
      <c r="E79" s="61">
        <v>13957.72</v>
      </c>
    </row>
    <row r="80" spans="1:5" x14ac:dyDescent="0.2">
      <c r="A80" s="24" t="s">
        <v>83</v>
      </c>
      <c r="B80" s="25"/>
      <c r="C80" s="72">
        <v>1384.13</v>
      </c>
      <c r="D80" s="61">
        <v>178.715</v>
      </c>
      <c r="E80" s="61">
        <v>117.322</v>
      </c>
    </row>
    <row r="81" spans="1:5" x14ac:dyDescent="0.2">
      <c r="A81" s="24" t="s">
        <v>84</v>
      </c>
      <c r="B81" s="25"/>
      <c r="C81" s="72">
        <v>15173.135093132401</v>
      </c>
      <c r="D81" s="61">
        <v>12957.7411057146</v>
      </c>
      <c r="E81" s="61">
        <v>13270.1193257085</v>
      </c>
    </row>
    <row r="82" spans="1:5" x14ac:dyDescent="0.2">
      <c r="A82" s="24" t="s">
        <v>85</v>
      </c>
      <c r="B82" s="25"/>
      <c r="C82" s="72">
        <v>136.04847974605099</v>
      </c>
      <c r="D82" s="61">
        <v>264.23146968499401</v>
      </c>
      <c r="E82" s="61">
        <v>183.994699864035</v>
      </c>
    </row>
    <row r="83" spans="1:5" x14ac:dyDescent="0.2">
      <c r="A83" s="26" t="s">
        <v>86</v>
      </c>
      <c r="B83" s="27"/>
      <c r="C83" s="65">
        <v>91.043000000000006</v>
      </c>
      <c r="D83" s="66">
        <v>82.245999999999995</v>
      </c>
      <c r="E83" s="66">
        <v>81.841999999999999</v>
      </c>
    </row>
    <row r="84" spans="1:5" x14ac:dyDescent="0.2">
      <c r="A84" s="31" t="s">
        <v>87</v>
      </c>
      <c r="B84" s="32"/>
      <c r="C84" s="67">
        <v>679.78981559682097</v>
      </c>
      <c r="D84" s="68">
        <v>470.23399999999998</v>
      </c>
      <c r="E84" s="68">
        <v>399.66268620067495</v>
      </c>
    </row>
    <row r="85" spans="1:5" x14ac:dyDescent="0.2">
      <c r="A85" s="31" t="s">
        <v>42</v>
      </c>
      <c r="B85" s="32"/>
      <c r="C85" s="67">
        <v>1639.095</v>
      </c>
      <c r="D85" s="68">
        <v>1704.5371699999998</v>
      </c>
      <c r="E85" s="68">
        <v>912.30100000000004</v>
      </c>
    </row>
    <row r="86" spans="1:5" x14ac:dyDescent="0.2">
      <c r="A86" s="31" t="s">
        <v>88</v>
      </c>
      <c r="B86" s="32"/>
      <c r="C86" s="67">
        <v>155.12</v>
      </c>
      <c r="D86" s="68">
        <v>847.64499999999998</v>
      </c>
      <c r="E86" s="68">
        <v>982.97540487957997</v>
      </c>
    </row>
    <row r="87" spans="1:5" x14ac:dyDescent="0.2">
      <c r="A87" s="31" t="s">
        <v>89</v>
      </c>
      <c r="B87" s="32"/>
      <c r="C87" s="67">
        <v>5957.6921400189103</v>
      </c>
      <c r="D87" s="68">
        <v>4146.4745696303398</v>
      </c>
      <c r="E87" s="68">
        <v>4426.3916415009498</v>
      </c>
    </row>
    <row r="88" spans="1:5" ht="13.5" thickBot="1" x14ac:dyDescent="0.25">
      <c r="A88" s="28" t="s">
        <v>90</v>
      </c>
      <c r="B88" s="29"/>
      <c r="C88" s="63">
        <v>45258.863528494199</v>
      </c>
      <c r="D88" s="64">
        <v>39458.507315029899</v>
      </c>
      <c r="E88" s="64">
        <v>34332.328758153802</v>
      </c>
    </row>
    <row r="89" spans="1:5" ht="13.5" thickBot="1" x14ac:dyDescent="0.25">
      <c r="A89" s="28" t="s">
        <v>91</v>
      </c>
      <c r="B89" s="29"/>
      <c r="C89" s="63">
        <v>1983.99</v>
      </c>
      <c r="D89" s="64">
        <v>0</v>
      </c>
      <c r="E89" s="64">
        <v>0</v>
      </c>
    </row>
    <row r="90" spans="1:5" ht="13.5" thickBot="1" x14ac:dyDescent="0.25">
      <c r="A90" s="30" t="s">
        <v>92</v>
      </c>
      <c r="B90" s="23"/>
      <c r="C90" s="77">
        <v>460195.48467963998</v>
      </c>
      <c r="D90" s="78">
        <v>483002.41957199102</v>
      </c>
      <c r="E90" s="78">
        <v>442540.14030465001</v>
      </c>
    </row>
    <row r="91" spans="1:5" ht="13.5" thickTop="1" x14ac:dyDescent="0.2"/>
    <row r="92" spans="1:5" x14ac:dyDescent="0.2">
      <c r="C92" s="112">
        <v>-6.7193992435932159E-5</v>
      </c>
      <c r="D92" s="112">
        <v>-6.7193992435932159E-5</v>
      </c>
      <c r="E92" s="112">
        <v>-8.9399982243776321E-5</v>
      </c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54"/>
  <sheetViews>
    <sheetView showGridLines="0" zoomScale="85" zoomScaleNormal="85" workbookViewId="0">
      <selection sqref="A1:B1048576"/>
    </sheetView>
  </sheetViews>
  <sheetFormatPr baseColWidth="10" defaultRowHeight="12.75" outlineLevelRow="1" x14ac:dyDescent="0.2"/>
  <cols>
    <col min="1" max="1" width="78.140625" bestFit="1" customWidth="1"/>
    <col min="3" max="3" width="18.28515625" style="47" bestFit="1" customWidth="1"/>
    <col min="4" max="5" width="14.140625" style="47" customWidth="1"/>
  </cols>
  <sheetData>
    <row r="3" spans="1:5" ht="18" x14ac:dyDescent="0.2">
      <c r="A3" s="56" t="s">
        <v>131</v>
      </c>
      <c r="B3" s="57"/>
      <c r="C3" s="57"/>
      <c r="D3" s="57"/>
      <c r="E3" s="57"/>
    </row>
    <row r="4" spans="1:5" outlineLevel="1" x14ac:dyDescent="0.2">
      <c r="A4" s="21"/>
      <c r="C4" s="111" t="s">
        <v>176</v>
      </c>
      <c r="D4" s="47" t="s">
        <v>171</v>
      </c>
      <c r="E4" s="111" t="s">
        <v>167</v>
      </c>
    </row>
    <row r="5" spans="1:5" ht="27.75" customHeight="1" thickBot="1" x14ac:dyDescent="0.25">
      <c r="A5" s="22" t="s">
        <v>93</v>
      </c>
      <c r="B5" s="23"/>
      <c r="C5" s="48" t="s">
        <v>177</v>
      </c>
      <c r="D5" s="49" t="s">
        <v>172</v>
      </c>
      <c r="E5" s="49" t="s">
        <v>168</v>
      </c>
    </row>
    <row r="6" spans="1:5" ht="27.75" hidden="1" customHeight="1" outlineLevel="1" thickTop="1" x14ac:dyDescent="0.2">
      <c r="A6" s="99" t="s">
        <v>140</v>
      </c>
      <c r="B6" s="100"/>
      <c r="C6" s="101">
        <v>18210.115818269202</v>
      </c>
      <c r="D6" s="102">
        <v>31957.564068523199</v>
      </c>
      <c r="E6" s="102">
        <v>27328.697385445099</v>
      </c>
    </row>
    <row r="7" spans="1:5" ht="27.75" hidden="1" customHeight="1" outlineLevel="1" x14ac:dyDescent="0.2">
      <c r="A7" s="99" t="s">
        <v>141</v>
      </c>
      <c r="B7" s="100"/>
      <c r="C7" s="101">
        <v>1930.60872027395</v>
      </c>
      <c r="D7" s="102">
        <v>-188.93837107872099</v>
      </c>
      <c r="E7" s="102">
        <v>-215.981081660744</v>
      </c>
    </row>
    <row r="8" spans="1:5" ht="27.75" hidden="1" customHeight="1" outlineLevel="1" x14ac:dyDescent="0.2">
      <c r="A8" s="99" t="s">
        <v>142</v>
      </c>
      <c r="B8" s="100"/>
      <c r="C8" s="101">
        <v>-1.18</v>
      </c>
      <c r="D8" s="102">
        <v>-3.5960000000000001</v>
      </c>
      <c r="E8" s="102">
        <v>4.1970000000000001</v>
      </c>
    </row>
    <row r="9" spans="1:5" ht="16.5" customHeight="1" collapsed="1" thickTop="1" x14ac:dyDescent="0.2">
      <c r="A9" s="24" t="s">
        <v>94</v>
      </c>
      <c r="B9" s="25"/>
      <c r="C9" s="60">
        <v>20139.544538543152</v>
      </c>
      <c r="D9" s="61">
        <v>31765.029697444475</v>
      </c>
      <c r="E9" s="61">
        <v>27116.913303784357</v>
      </c>
    </row>
    <row r="10" spans="1:5" ht="16.5" customHeight="1" x14ac:dyDescent="0.2">
      <c r="A10" s="24" t="s">
        <v>95</v>
      </c>
      <c r="B10" s="25"/>
      <c r="C10" s="60">
        <v>-210.689914705457</v>
      </c>
      <c r="D10" s="62">
        <v>-112.937593916506</v>
      </c>
      <c r="E10" s="62">
        <v>-194.49901121533699</v>
      </c>
    </row>
    <row r="11" spans="1:5" ht="16.5" customHeight="1" thickBot="1" x14ac:dyDescent="0.25">
      <c r="A11" s="28" t="s">
        <v>96</v>
      </c>
      <c r="B11" s="29"/>
      <c r="C11" s="63">
        <v>19928.8546238376</v>
      </c>
      <c r="D11" s="64">
        <v>31652.092103528001</v>
      </c>
      <c r="E11" s="64">
        <v>26922.414292568999</v>
      </c>
    </row>
    <row r="12" spans="1:5" ht="16.5" customHeight="1" thickBot="1" x14ac:dyDescent="0.25">
      <c r="A12" s="28" t="s">
        <v>97</v>
      </c>
      <c r="B12" s="29"/>
      <c r="C12" s="63">
        <v>45.288377127939398</v>
      </c>
      <c r="D12" s="64">
        <v>103.79684790149399</v>
      </c>
      <c r="E12" s="64">
        <v>121.796348589122</v>
      </c>
    </row>
    <row r="13" spans="1:5" ht="16.5" customHeight="1" thickBot="1" x14ac:dyDescent="0.25">
      <c r="A13" s="28" t="s">
        <v>98</v>
      </c>
      <c r="B13" s="29"/>
      <c r="C13" s="63">
        <v>0</v>
      </c>
      <c r="D13" s="64">
        <v>0</v>
      </c>
      <c r="E13" s="64">
        <v>0</v>
      </c>
    </row>
    <row r="14" spans="1:5" ht="16.5" customHeight="1" x14ac:dyDescent="0.2">
      <c r="A14" s="26" t="s">
        <v>136</v>
      </c>
      <c r="B14" s="27"/>
      <c r="C14" s="65">
        <v>3539.8791369850796</v>
      </c>
      <c r="D14" s="66">
        <v>6240.8057675523705</v>
      </c>
      <c r="E14" s="66">
        <v>6760.5029324360203</v>
      </c>
    </row>
    <row r="15" spans="1:5" ht="16.5" customHeight="1" x14ac:dyDescent="0.2">
      <c r="A15" s="31" t="s">
        <v>99</v>
      </c>
      <c r="B15" s="32"/>
      <c r="C15" s="67">
        <v>979.02662654218796</v>
      </c>
      <c r="D15" s="68">
        <v>680.19258608870894</v>
      </c>
      <c r="E15" s="68">
        <v>389.39543333834797</v>
      </c>
    </row>
    <row r="16" spans="1:5" ht="16.5" customHeight="1" x14ac:dyDescent="0.2">
      <c r="A16" s="33" t="s">
        <v>100</v>
      </c>
      <c r="B16" s="34"/>
      <c r="C16" s="60">
        <v>-5856.7483028862798</v>
      </c>
      <c r="D16" s="69">
        <v>5981.3963975215793</v>
      </c>
      <c r="E16" s="69">
        <v>1609.7087687992801</v>
      </c>
    </row>
    <row r="17" spans="1:5" ht="16.5" customHeight="1" x14ac:dyDescent="0.2">
      <c r="A17" s="26" t="s">
        <v>101</v>
      </c>
      <c r="B17" s="27"/>
      <c r="C17" s="65">
        <v>-87.209000000000003</v>
      </c>
      <c r="D17" s="66">
        <v>101.161</v>
      </c>
      <c r="E17" s="66">
        <v>-5.5616496250697303</v>
      </c>
    </row>
    <row r="18" spans="1:5" ht="16.5" customHeight="1" thickBot="1" x14ac:dyDescent="0.25">
      <c r="A18" s="35" t="s">
        <v>102</v>
      </c>
      <c r="B18" s="36"/>
      <c r="C18" s="70">
        <v>-1425.0515393590101</v>
      </c>
      <c r="D18" s="71">
        <v>13003.555751162701</v>
      </c>
      <c r="E18" s="71">
        <v>8754.0454849485795</v>
      </c>
    </row>
    <row r="19" spans="1:5" ht="16.5" customHeight="1" thickBot="1" x14ac:dyDescent="0.25">
      <c r="A19" s="28" t="s">
        <v>103</v>
      </c>
      <c r="B19" s="29"/>
      <c r="C19" s="63">
        <v>18549.0914616066</v>
      </c>
      <c r="D19" s="64">
        <v>44759.444702592096</v>
      </c>
      <c r="E19" s="64">
        <v>35798.256126106702</v>
      </c>
    </row>
    <row r="20" spans="1:5" ht="16.5" customHeight="1" x14ac:dyDescent="0.2">
      <c r="A20" s="24" t="s">
        <v>104</v>
      </c>
      <c r="B20" s="25"/>
      <c r="C20" s="60">
        <v>-14060.454143676201</v>
      </c>
      <c r="D20" s="62">
        <v>-36697.408574239496</v>
      </c>
      <c r="E20" s="62">
        <v>-27686.0003981958</v>
      </c>
    </row>
    <row r="21" spans="1:5" ht="16.5" hidden="1" customHeight="1" outlineLevel="1" x14ac:dyDescent="0.2">
      <c r="A21" s="24" t="s">
        <v>143</v>
      </c>
      <c r="B21" s="25"/>
      <c r="C21" s="72">
        <v>218.074008719912</v>
      </c>
      <c r="D21" s="73">
        <v>1210.6589867648102</v>
      </c>
      <c r="E21" s="73">
        <v>1059.38565304345</v>
      </c>
    </row>
    <row r="22" spans="1:5" ht="16.5" hidden="1" customHeight="1" outlineLevel="1" x14ac:dyDescent="0.2">
      <c r="A22" s="24" t="s">
        <v>144</v>
      </c>
      <c r="B22" s="25"/>
      <c r="C22" s="72">
        <v>-217.86216757342802</v>
      </c>
      <c r="D22" s="73">
        <v>-1079.8697411738699</v>
      </c>
      <c r="E22" s="73">
        <v>-917.83642840955304</v>
      </c>
    </row>
    <row r="23" spans="1:5" ht="16.5" customHeight="1" collapsed="1" x14ac:dyDescent="0.2">
      <c r="A23" s="24" t="s">
        <v>105</v>
      </c>
      <c r="B23" s="25"/>
      <c r="C23" s="72">
        <v>0.21184114648397667</v>
      </c>
      <c r="D23" s="73">
        <v>130.78924559094025</v>
      </c>
      <c r="E23" s="73">
        <v>141.54922463389698</v>
      </c>
    </row>
    <row r="24" spans="1:5" ht="16.5" customHeight="1" x14ac:dyDescent="0.2">
      <c r="A24" s="24" t="s">
        <v>106</v>
      </c>
      <c r="B24" s="25"/>
      <c r="C24" s="72">
        <v>-2.9630000000000001</v>
      </c>
      <c r="D24" s="62">
        <v>2.5550000000000002</v>
      </c>
      <c r="E24" s="62">
        <v>-2.9260000000000002</v>
      </c>
    </row>
    <row r="25" spans="1:5" ht="16.5" customHeight="1" x14ac:dyDescent="0.2">
      <c r="A25" s="24" t="s">
        <v>107</v>
      </c>
      <c r="B25" s="25"/>
      <c r="C25" s="60">
        <v>-2093.0455729268001</v>
      </c>
      <c r="D25" s="62">
        <v>-3893.2763270615101</v>
      </c>
      <c r="E25" s="62">
        <v>-3905.68378380384</v>
      </c>
    </row>
    <row r="26" spans="1:5" ht="16.5" customHeight="1" x14ac:dyDescent="0.2">
      <c r="A26" s="24" t="s">
        <v>108</v>
      </c>
      <c r="B26" s="25"/>
      <c r="C26" s="60">
        <v>-112.018084418877</v>
      </c>
      <c r="D26" s="62">
        <v>-143.07069230265301</v>
      </c>
      <c r="E26" s="62">
        <v>-23.2278176807569</v>
      </c>
    </row>
    <row r="27" spans="1:5" ht="16.5" customHeight="1" x14ac:dyDescent="0.2">
      <c r="A27" s="24" t="s">
        <v>109</v>
      </c>
      <c r="B27" s="25"/>
      <c r="C27" s="60">
        <v>-150.48651121383699</v>
      </c>
      <c r="D27" s="62">
        <v>-225.90755119571</v>
      </c>
      <c r="E27" s="62">
        <v>-227.74603921802</v>
      </c>
    </row>
    <row r="28" spans="1:5" ht="16.5" customHeight="1" x14ac:dyDescent="0.2">
      <c r="A28" s="26" t="s">
        <v>110</v>
      </c>
      <c r="B28" s="27"/>
      <c r="C28" s="67">
        <v>-209.68807604733399</v>
      </c>
      <c r="D28" s="74">
        <v>-502.52151402933697</v>
      </c>
      <c r="E28" s="74">
        <v>-515.42190454611102</v>
      </c>
    </row>
    <row r="29" spans="1:5" ht="16.5" customHeight="1" thickBot="1" x14ac:dyDescent="0.25">
      <c r="A29" s="28" t="s">
        <v>111</v>
      </c>
      <c r="B29" s="29"/>
      <c r="C29" s="63">
        <v>-17137.451613700901</v>
      </c>
      <c r="D29" s="75">
        <v>-42158.771214813998</v>
      </c>
      <c r="E29" s="75">
        <v>-33265.715559851102</v>
      </c>
    </row>
    <row r="30" spans="1:5" ht="16.5" customHeight="1" thickBot="1" x14ac:dyDescent="0.25">
      <c r="A30" s="28" t="s">
        <v>112</v>
      </c>
      <c r="B30" s="29"/>
      <c r="C30" s="63">
        <v>1411.6398479057002</v>
      </c>
      <c r="D30" s="64">
        <v>2600.6734877781796</v>
      </c>
      <c r="E30" s="64">
        <v>2532.5405662556204</v>
      </c>
    </row>
    <row r="31" spans="1:5" ht="16.5" customHeight="1" x14ac:dyDescent="0.2">
      <c r="A31" s="26" t="s">
        <v>113</v>
      </c>
      <c r="B31" s="27"/>
      <c r="C31" s="65">
        <v>-22.806124016251498</v>
      </c>
      <c r="D31" s="76">
        <v>-4.2934659419769794</v>
      </c>
      <c r="E31" s="76">
        <v>-25.925000000000001</v>
      </c>
    </row>
    <row r="32" spans="1:5" ht="16.5" hidden="1" customHeight="1" outlineLevel="1" thickBot="1" x14ac:dyDescent="0.25">
      <c r="A32" s="28" t="s">
        <v>145</v>
      </c>
      <c r="B32" s="27"/>
      <c r="C32" s="65">
        <v>1411.6398479057002</v>
      </c>
      <c r="D32" s="76">
        <v>2600.6734877781796</v>
      </c>
      <c r="E32" s="76">
        <v>2532.5405662556204</v>
      </c>
    </row>
    <row r="33" spans="1:5" ht="16.5" hidden="1" customHeight="1" outlineLevel="1" x14ac:dyDescent="0.2">
      <c r="A33" s="103" t="s">
        <v>146</v>
      </c>
      <c r="B33" s="27"/>
      <c r="C33" s="65">
        <v>-22.806124016251498</v>
      </c>
      <c r="D33" s="76">
        <v>-4.2934659419769794</v>
      </c>
      <c r="E33" s="76">
        <v>-25.925000000000001</v>
      </c>
    </row>
    <row r="34" spans="1:5" ht="16.5" customHeight="1" collapsed="1" thickBot="1" x14ac:dyDescent="0.25">
      <c r="A34" s="28" t="s">
        <v>114</v>
      </c>
      <c r="B34" s="29"/>
      <c r="C34" s="63">
        <v>1388.8337238894487</v>
      </c>
      <c r="D34" s="64">
        <v>2596.3800218362026</v>
      </c>
      <c r="E34" s="64">
        <v>2506.6155662556203</v>
      </c>
    </row>
    <row r="35" spans="1:5" ht="16.5" customHeight="1" x14ac:dyDescent="0.2">
      <c r="A35" s="24" t="s">
        <v>115</v>
      </c>
      <c r="B35" s="25"/>
      <c r="C35" s="60">
        <v>-95.388000000000005</v>
      </c>
      <c r="D35" s="62">
        <v>-226.83099999999999</v>
      </c>
      <c r="E35" s="62">
        <v>-251.65199999999999</v>
      </c>
    </row>
    <row r="36" spans="1:5" ht="16.5" customHeight="1" x14ac:dyDescent="0.2">
      <c r="A36" s="24" t="s">
        <v>116</v>
      </c>
      <c r="B36" s="25"/>
      <c r="C36" s="72">
        <v>0</v>
      </c>
      <c r="D36" s="61">
        <v>0</v>
      </c>
      <c r="E36" s="61">
        <v>0</v>
      </c>
    </row>
    <row r="37" spans="1:5" ht="16.5" customHeight="1" x14ac:dyDescent="0.2">
      <c r="A37" s="24" t="s">
        <v>117</v>
      </c>
      <c r="B37" s="25"/>
      <c r="C37" s="72">
        <v>24.862238181535101</v>
      </c>
      <c r="D37" s="61">
        <v>88.401239629197789</v>
      </c>
      <c r="E37" s="61">
        <v>51.812351264538499</v>
      </c>
    </row>
    <row r="38" spans="1:5" ht="16.5" customHeight="1" x14ac:dyDescent="0.2">
      <c r="A38" s="24" t="s">
        <v>118</v>
      </c>
      <c r="B38" s="25"/>
      <c r="C38" s="60">
        <v>-358.48557350707995</v>
      </c>
      <c r="D38" s="62">
        <v>-681.53781338774104</v>
      </c>
      <c r="E38" s="62">
        <v>-688.90258687118694</v>
      </c>
    </row>
    <row r="39" spans="1:5" ht="16.5" customHeight="1" x14ac:dyDescent="0.2">
      <c r="A39" s="26" t="s">
        <v>119</v>
      </c>
      <c r="B39" s="27"/>
      <c r="C39" s="65">
        <v>-60.826000000000001</v>
      </c>
      <c r="D39" s="66">
        <v>0</v>
      </c>
      <c r="E39" s="66">
        <v>0</v>
      </c>
    </row>
    <row r="40" spans="1:5" ht="16.5" customHeight="1" thickBot="1" x14ac:dyDescent="0.25">
      <c r="A40" s="28" t="s">
        <v>64</v>
      </c>
      <c r="B40" s="29"/>
      <c r="C40" s="63">
        <v>898.99638856390391</v>
      </c>
      <c r="D40" s="64">
        <v>1776.4124480776591</v>
      </c>
      <c r="E40" s="64">
        <v>1617.8733306489717</v>
      </c>
    </row>
    <row r="41" spans="1:5" ht="16.5" customHeight="1" x14ac:dyDescent="0.2">
      <c r="A41" s="26" t="s">
        <v>67</v>
      </c>
      <c r="B41" s="27"/>
      <c r="C41" s="65">
        <v>-150.838267240823</v>
      </c>
      <c r="D41" s="76">
        <v>-224.39121068339202</v>
      </c>
      <c r="E41" s="76">
        <v>-267.898519162122</v>
      </c>
    </row>
    <row r="42" spans="1:5" ht="16.5" customHeight="1" thickBot="1" x14ac:dyDescent="0.25">
      <c r="A42" s="28" t="s">
        <v>120</v>
      </c>
      <c r="B42" s="29"/>
      <c r="C42" s="63">
        <v>748.15812132308099</v>
      </c>
      <c r="D42" s="64">
        <v>1552.02123739426</v>
      </c>
      <c r="E42" s="64">
        <v>1349.9748114868501</v>
      </c>
    </row>
    <row r="43" spans="1:5" ht="16.5" hidden="1" customHeight="1" outlineLevel="1" x14ac:dyDescent="0.2">
      <c r="A43" s="104" t="s">
        <v>157</v>
      </c>
      <c r="B43" s="100"/>
      <c r="C43" s="105">
        <v>-22.358000000000001</v>
      </c>
      <c r="D43" s="106">
        <v>-44.19</v>
      </c>
      <c r="E43" s="106">
        <v>-41.753</v>
      </c>
    </row>
    <row r="44" spans="1:5" ht="16.5" hidden="1" customHeight="1" outlineLevel="1" x14ac:dyDescent="0.2">
      <c r="A44" s="104"/>
      <c r="B44" s="100"/>
      <c r="C44" s="105">
        <v>-374.07400000000001</v>
      </c>
      <c r="D44" s="106">
        <v>-437.47474999999997</v>
      </c>
      <c r="E44" s="106">
        <v>-667.39042000000006</v>
      </c>
    </row>
    <row r="45" spans="1:5" ht="16.5" hidden="1" customHeight="1" outlineLevel="1" x14ac:dyDescent="0.2">
      <c r="A45" s="104"/>
      <c r="B45" s="100"/>
      <c r="C45" s="105">
        <v>686618.47699999996</v>
      </c>
      <c r="D45" s="106">
        <v>686618.47699999996</v>
      </c>
      <c r="E45" s="106">
        <v>686618.47699999996</v>
      </c>
    </row>
    <row r="46" spans="1:5" ht="16.5" customHeight="1" collapsed="1" x14ac:dyDescent="0.2">
      <c r="A46" s="24" t="s">
        <v>121</v>
      </c>
      <c r="B46" s="25"/>
      <c r="C46" s="45">
        <v>1.0576408611132688</v>
      </c>
      <c r="D46" s="46">
        <v>2.1974249249834288</v>
      </c>
      <c r="E46" s="46">
        <v>1.9071648650771207</v>
      </c>
    </row>
    <row r="47" spans="1:5" ht="16.5" customHeight="1" thickBot="1" x14ac:dyDescent="0.25">
      <c r="A47" s="37" t="s">
        <v>122</v>
      </c>
      <c r="B47" s="38"/>
      <c r="C47" s="50">
        <v>1.0576408611132688</v>
      </c>
      <c r="D47" s="51">
        <v>2.1974249249834288</v>
      </c>
      <c r="E47" s="51">
        <v>1.9071648650771207</v>
      </c>
    </row>
    <row r="48" spans="1:5" ht="13.5" thickTop="1" x14ac:dyDescent="0.2">
      <c r="A48" s="21"/>
    </row>
    <row r="49" spans="1:5" ht="15" x14ac:dyDescent="0.2">
      <c r="A49" s="39"/>
    </row>
    <row r="51" spans="1:5" x14ac:dyDescent="0.2">
      <c r="A51" s="53"/>
    </row>
    <row r="52" spans="1:5" ht="12.75" customHeight="1" x14ac:dyDescent="0.2">
      <c r="A52" s="59"/>
      <c r="B52" s="59"/>
      <c r="C52" s="59"/>
      <c r="D52" s="59"/>
      <c r="E52" s="59"/>
    </row>
    <row r="53" spans="1:5" ht="27.75" customHeight="1" x14ac:dyDescent="0.2">
      <c r="A53" s="59"/>
      <c r="B53" s="58"/>
      <c r="C53" s="58"/>
      <c r="D53" s="58"/>
      <c r="E53" s="58"/>
    </row>
    <row r="54" spans="1:5" ht="24" customHeight="1" x14ac:dyDescent="0.2">
      <c r="A54" s="59"/>
      <c r="B54" s="59"/>
      <c r="C54" s="59"/>
      <c r="D54" s="59"/>
      <c r="E54" s="59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"/>
  <sheetViews>
    <sheetView showGridLines="0" tabSelected="1" zoomScale="70" zoomScaleNormal="70" workbookViewId="0">
      <selection activeCell="G41" sqref="G41"/>
    </sheetView>
  </sheetViews>
  <sheetFormatPr baseColWidth="10" defaultRowHeight="12.75" x14ac:dyDescent="0.2"/>
  <cols>
    <col min="1" max="1" width="51.28515625" bestFit="1" customWidth="1"/>
    <col min="7" max="7" width="11.42578125" customWidth="1"/>
    <col min="11" max="11" width="12.85546875" customWidth="1"/>
    <col min="12" max="12" width="11.42578125" style="113"/>
  </cols>
  <sheetData>
    <row r="1" spans="1:11" ht="18" x14ac:dyDescent="0.2">
      <c r="A1" s="54" t="s">
        <v>178</v>
      </c>
    </row>
    <row r="2" spans="1:11" ht="15.75" x14ac:dyDescent="0.2">
      <c r="A2" s="20"/>
    </row>
    <row r="3" spans="1:11" ht="15" x14ac:dyDescent="0.2">
      <c r="A3" s="118" t="s">
        <v>170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ht="60.75" customHeight="1" x14ac:dyDescent="0.2">
      <c r="A4" s="119" t="s">
        <v>93</v>
      </c>
      <c r="B4" s="121" t="s">
        <v>58</v>
      </c>
      <c r="C4" s="123" t="s">
        <v>59</v>
      </c>
      <c r="D4" s="123" t="s">
        <v>60</v>
      </c>
      <c r="E4" s="123" t="s">
        <v>61</v>
      </c>
      <c r="F4" s="123" t="s">
        <v>62</v>
      </c>
      <c r="G4" s="123" t="s">
        <v>133</v>
      </c>
      <c r="H4" s="125" t="s">
        <v>123</v>
      </c>
      <c r="I4" s="127" t="s">
        <v>66</v>
      </c>
      <c r="J4" s="129" t="s">
        <v>67</v>
      </c>
      <c r="K4" s="127" t="s">
        <v>68</v>
      </c>
    </row>
    <row r="5" spans="1:11" ht="48" customHeight="1" thickBot="1" x14ac:dyDescent="0.25">
      <c r="A5" s="120"/>
      <c r="B5" s="122"/>
      <c r="C5" s="124"/>
      <c r="D5" s="124"/>
      <c r="E5" s="124"/>
      <c r="F5" s="124"/>
      <c r="G5" s="124"/>
      <c r="H5" s="126"/>
      <c r="I5" s="128"/>
      <c r="J5" s="130"/>
      <c r="K5" s="128"/>
    </row>
    <row r="6" spans="1:11" ht="16.5" thickTop="1" thickBot="1" x14ac:dyDescent="0.25">
      <c r="A6" s="40" t="s">
        <v>174</v>
      </c>
      <c r="B6" s="79">
        <v>686.61800000000005</v>
      </c>
      <c r="C6" s="79">
        <v>1736.3320000000001</v>
      </c>
      <c r="D6" s="79">
        <v>4295</v>
      </c>
      <c r="E6" s="79">
        <v>15</v>
      </c>
      <c r="F6" s="79">
        <v>1881.3150000000003</v>
      </c>
      <c r="G6" s="79">
        <v>13665.1</v>
      </c>
      <c r="H6" s="79">
        <v>-1145.2</v>
      </c>
      <c r="I6" s="80">
        <v>21134.2</v>
      </c>
      <c r="J6" s="81">
        <v>3628.7</v>
      </c>
      <c r="K6" s="80">
        <v>24762.9</v>
      </c>
    </row>
    <row r="7" spans="1:11" ht="26.25" thickBot="1" x14ac:dyDescent="0.25">
      <c r="A7" s="55" t="s">
        <v>132</v>
      </c>
      <c r="B7" s="82"/>
      <c r="C7" s="82"/>
      <c r="D7" s="98">
        <v>-4006.9975088785777</v>
      </c>
      <c r="E7" s="83">
        <v>43.433750000000011</v>
      </c>
      <c r="F7" s="83">
        <v>0</v>
      </c>
      <c r="G7" s="84">
        <v>764.14382263788286</v>
      </c>
      <c r="H7" s="83">
        <v>314.72397201157196</v>
      </c>
      <c r="I7" s="85">
        <v>-2884.6959642291231</v>
      </c>
      <c r="J7" s="86">
        <v>438.02476066776387</v>
      </c>
      <c r="K7" s="85">
        <v>-2446.6712035613591</v>
      </c>
    </row>
    <row r="8" spans="1:11" x14ac:dyDescent="0.2">
      <c r="A8" s="41" t="s">
        <v>124</v>
      </c>
      <c r="B8" s="87"/>
      <c r="C8" s="87"/>
      <c r="D8" s="87"/>
      <c r="E8" s="87"/>
      <c r="F8" s="87"/>
      <c r="G8" s="88">
        <v>-686.24400000000003</v>
      </c>
      <c r="H8" s="87"/>
      <c r="I8" s="89">
        <v>-686.24400000000003</v>
      </c>
      <c r="J8" s="90">
        <v>-149.39130416081701</v>
      </c>
      <c r="K8" s="89">
        <v>-835.63530416081699</v>
      </c>
    </row>
    <row r="9" spans="1:11" x14ac:dyDescent="0.2">
      <c r="A9" s="44" t="s">
        <v>129</v>
      </c>
      <c r="B9" s="87"/>
      <c r="C9" s="87"/>
      <c r="D9" s="87"/>
      <c r="E9" s="87"/>
      <c r="F9" s="87"/>
      <c r="G9" s="88"/>
      <c r="H9" s="91"/>
      <c r="I9" s="89">
        <v>0</v>
      </c>
      <c r="J9" s="90"/>
      <c r="K9" s="89">
        <v>0</v>
      </c>
    </row>
    <row r="10" spans="1:11" x14ac:dyDescent="0.2">
      <c r="A10" s="41" t="s">
        <v>125</v>
      </c>
      <c r="B10" s="87"/>
      <c r="C10" s="87"/>
      <c r="D10" s="87"/>
      <c r="E10" s="87"/>
      <c r="F10" s="87">
        <v>0</v>
      </c>
      <c r="G10" s="88">
        <v>-22.359000000000002</v>
      </c>
      <c r="H10" s="88"/>
      <c r="I10" s="89">
        <v>-22.359000000000002</v>
      </c>
      <c r="J10" s="90">
        <v>0</v>
      </c>
      <c r="K10" s="89">
        <v>-22.359000000000002</v>
      </c>
    </row>
    <row r="11" spans="1:11" x14ac:dyDescent="0.2">
      <c r="A11" s="41" t="s">
        <v>126</v>
      </c>
      <c r="B11" s="87"/>
      <c r="C11" s="87"/>
      <c r="D11" s="87"/>
      <c r="E11" s="87"/>
      <c r="F11" s="87"/>
      <c r="G11" s="88">
        <v>0</v>
      </c>
      <c r="H11" s="88"/>
      <c r="I11" s="89">
        <v>0</v>
      </c>
      <c r="J11" s="90"/>
      <c r="K11" s="89">
        <v>0</v>
      </c>
    </row>
    <row r="12" spans="1:11" x14ac:dyDescent="0.2">
      <c r="A12" s="41" t="s">
        <v>127</v>
      </c>
      <c r="B12" s="87"/>
      <c r="C12" s="87"/>
      <c r="D12" s="87">
        <v>0</v>
      </c>
      <c r="E12" s="87"/>
      <c r="F12" s="87"/>
      <c r="G12" s="88">
        <v>-0.41499999999999998</v>
      </c>
      <c r="H12" s="88"/>
      <c r="I12" s="89">
        <v>-0.41499999999999998</v>
      </c>
      <c r="J12" s="90">
        <v>166.441</v>
      </c>
      <c r="K12" s="89">
        <v>166.02600000000001</v>
      </c>
    </row>
    <row r="13" spans="1:11" x14ac:dyDescent="0.2">
      <c r="A13" s="42" t="s">
        <v>128</v>
      </c>
      <c r="B13" s="92"/>
      <c r="C13" s="92"/>
      <c r="D13" s="92">
        <v>0</v>
      </c>
      <c r="E13" s="92"/>
      <c r="F13" s="92"/>
      <c r="G13" s="92">
        <v>0.627</v>
      </c>
      <c r="H13" s="93"/>
      <c r="I13" s="94">
        <v>0.627</v>
      </c>
      <c r="J13" s="95">
        <v>-0.10199999999999999</v>
      </c>
      <c r="K13" s="94">
        <v>0.52500000000000002</v>
      </c>
    </row>
    <row r="14" spans="1:11" ht="13.5" thickBot="1" x14ac:dyDescent="0.25">
      <c r="A14" s="43" t="s">
        <v>175</v>
      </c>
      <c r="B14" s="96">
        <v>686.61812459999999</v>
      </c>
      <c r="C14" s="96">
        <v>1736.3320000000001</v>
      </c>
      <c r="D14" s="96">
        <v>287.95358923604181</v>
      </c>
      <c r="E14" s="96">
        <v>58.452166700000006</v>
      </c>
      <c r="F14" s="96">
        <v>1881.3150000000001</v>
      </c>
      <c r="G14" s="96">
        <v>13720.867134109852</v>
      </c>
      <c r="H14" s="96">
        <v>-830.4320792743481</v>
      </c>
      <c r="I14" s="77">
        <v>17541.105935371546</v>
      </c>
      <c r="J14" s="97">
        <v>4083.6368538263168</v>
      </c>
      <c r="K14" s="77">
        <v>21624.742789197862</v>
      </c>
    </row>
    <row r="15" spans="1:11" ht="13.5" thickTop="1" x14ac:dyDescent="0.2">
      <c r="A15" s="116"/>
      <c r="B15" s="117"/>
      <c r="C15" s="117"/>
      <c r="D15" s="117"/>
      <c r="E15" s="117"/>
      <c r="F15" s="117"/>
      <c r="G15" s="117"/>
      <c r="H15" s="117"/>
      <c r="I15" s="105"/>
      <c r="J15" s="117"/>
      <c r="K15" s="105"/>
    </row>
    <row r="16" spans="1:11" ht="18" x14ac:dyDescent="0.2">
      <c r="A16" s="54" t="s">
        <v>173</v>
      </c>
    </row>
    <row r="17" spans="1:16" ht="15.75" x14ac:dyDescent="0.2">
      <c r="A17" s="20"/>
    </row>
    <row r="18" spans="1:16" ht="15" x14ac:dyDescent="0.2">
      <c r="A18" s="118" t="s">
        <v>170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</row>
    <row r="19" spans="1:16" ht="61.5" customHeight="1" x14ac:dyDescent="0.2">
      <c r="A19" s="119" t="s">
        <v>93</v>
      </c>
      <c r="B19" s="121" t="s">
        <v>58</v>
      </c>
      <c r="C19" s="123" t="s">
        <v>59</v>
      </c>
      <c r="D19" s="123" t="s">
        <v>60</v>
      </c>
      <c r="E19" s="123" t="s">
        <v>61</v>
      </c>
      <c r="F19" s="123" t="s">
        <v>62</v>
      </c>
      <c r="G19" s="123" t="s">
        <v>133</v>
      </c>
      <c r="H19" s="125" t="s">
        <v>123</v>
      </c>
      <c r="I19" s="127" t="s">
        <v>66</v>
      </c>
      <c r="J19" s="129" t="s">
        <v>67</v>
      </c>
      <c r="K19" s="127" t="s">
        <v>68</v>
      </c>
    </row>
    <row r="20" spans="1:16" ht="48" customHeight="1" thickBot="1" x14ac:dyDescent="0.25">
      <c r="A20" s="120"/>
      <c r="B20" s="122"/>
      <c r="C20" s="124"/>
      <c r="D20" s="124"/>
      <c r="E20" s="124"/>
      <c r="F20" s="124"/>
      <c r="G20" s="124"/>
      <c r="H20" s="126"/>
      <c r="I20" s="128"/>
      <c r="J20" s="130"/>
      <c r="K20" s="128"/>
    </row>
    <row r="21" spans="1:16" ht="16.5" thickTop="1" thickBot="1" x14ac:dyDescent="0.25">
      <c r="A21" s="40" t="s">
        <v>174</v>
      </c>
      <c r="B21" s="79">
        <v>686.61800000000005</v>
      </c>
      <c r="C21" s="79">
        <v>1736.3320000000001</v>
      </c>
      <c r="D21" s="79">
        <v>4362.2004561613412</v>
      </c>
      <c r="E21" s="79">
        <v>-15.857023300000002</v>
      </c>
      <c r="F21" s="79">
        <v>1881.3150000000003</v>
      </c>
      <c r="G21" s="79">
        <v>13187.2</v>
      </c>
      <c r="H21" s="79">
        <v>-1157.6202458609037</v>
      </c>
      <c r="I21" s="80">
        <v>20680.150000000001</v>
      </c>
      <c r="J21" s="81">
        <v>3319.233897410536</v>
      </c>
      <c r="K21" s="80">
        <v>23999.316114010711</v>
      </c>
      <c r="P21" s="52"/>
    </row>
    <row r="22" spans="1:16" ht="26.25" thickBot="1" x14ac:dyDescent="0.25">
      <c r="A22" s="55" t="s">
        <v>132</v>
      </c>
      <c r="B22" s="82"/>
      <c r="C22" s="82"/>
      <c r="D22" s="98">
        <v>-70.811429617638964</v>
      </c>
      <c r="E22" s="83">
        <v>30.874770000000005</v>
      </c>
      <c r="F22" s="83">
        <v>0</v>
      </c>
      <c r="G22" s="84">
        <v>1536.1323794090699</v>
      </c>
      <c r="H22" s="83">
        <v>12.462738846358899</v>
      </c>
      <c r="I22" s="85">
        <v>1508.6584586377899</v>
      </c>
      <c r="J22" s="86">
        <v>182.88682032360418</v>
      </c>
      <c r="K22" s="85">
        <v>1691.5452789613942</v>
      </c>
    </row>
    <row r="23" spans="1:16" x14ac:dyDescent="0.2">
      <c r="A23" s="41" t="s">
        <v>124</v>
      </c>
      <c r="B23" s="87"/>
      <c r="C23" s="87"/>
      <c r="D23" s="87"/>
      <c r="E23" s="87"/>
      <c r="F23" s="87"/>
      <c r="G23" s="88">
        <v>-1077.4949999999999</v>
      </c>
      <c r="H23" s="87"/>
      <c r="I23" s="89">
        <v>-1077.4949999999999</v>
      </c>
      <c r="J23" s="90">
        <v>-236.79988445364</v>
      </c>
      <c r="K23" s="89">
        <v>-1314.29488445364</v>
      </c>
    </row>
    <row r="24" spans="1:16" x14ac:dyDescent="0.2">
      <c r="A24" s="44" t="s">
        <v>129</v>
      </c>
      <c r="B24" s="87"/>
      <c r="C24" s="87"/>
      <c r="D24" s="87"/>
      <c r="E24" s="87"/>
      <c r="F24" s="87"/>
      <c r="G24" s="88"/>
      <c r="H24" s="91"/>
      <c r="I24" s="89">
        <v>0</v>
      </c>
      <c r="J24" s="90"/>
      <c r="K24" s="89">
        <v>0</v>
      </c>
    </row>
    <row r="25" spans="1:16" x14ac:dyDescent="0.2">
      <c r="A25" s="41" t="s">
        <v>125</v>
      </c>
      <c r="B25" s="87"/>
      <c r="C25" s="87"/>
      <c r="D25" s="87"/>
      <c r="E25" s="87"/>
      <c r="F25" s="87">
        <v>0</v>
      </c>
      <c r="G25" s="88">
        <v>-44.19</v>
      </c>
      <c r="H25" s="88"/>
      <c r="I25" s="89">
        <v>-44.19</v>
      </c>
      <c r="J25" s="90">
        <v>0</v>
      </c>
      <c r="K25" s="89">
        <v>-44.19</v>
      </c>
    </row>
    <row r="26" spans="1:16" x14ac:dyDescent="0.2">
      <c r="A26" s="41" t="s">
        <v>126</v>
      </c>
      <c r="B26" s="87"/>
      <c r="C26" s="87"/>
      <c r="D26" s="87"/>
      <c r="E26" s="87"/>
      <c r="F26" s="87"/>
      <c r="G26" s="88">
        <v>2.0819999999999999</v>
      </c>
      <c r="H26" s="88"/>
      <c r="I26" s="89">
        <v>2.0819999999999999</v>
      </c>
      <c r="J26" s="90"/>
      <c r="K26" s="89">
        <v>2.0819999999999999</v>
      </c>
    </row>
    <row r="27" spans="1:16" x14ac:dyDescent="0.2">
      <c r="A27" s="41" t="s">
        <v>127</v>
      </c>
      <c r="B27" s="87"/>
      <c r="C27" s="87"/>
      <c r="D27" s="87">
        <v>3.5502500000000001</v>
      </c>
      <c r="E27" s="87"/>
      <c r="F27" s="87"/>
      <c r="G27" s="88">
        <v>43.755749999999999</v>
      </c>
      <c r="H27" s="88"/>
      <c r="I27" s="89">
        <v>47.305999999999997</v>
      </c>
      <c r="J27" s="90">
        <v>363.05599999999998</v>
      </c>
      <c r="K27" s="89">
        <v>410.36199999999997</v>
      </c>
    </row>
    <row r="28" spans="1:16" x14ac:dyDescent="0.2">
      <c r="A28" s="42" t="s">
        <v>128</v>
      </c>
      <c r="B28" s="92"/>
      <c r="C28" s="92"/>
      <c r="D28" s="92">
        <v>0</v>
      </c>
      <c r="E28" s="92"/>
      <c r="F28" s="92"/>
      <c r="G28" s="92">
        <v>17.599</v>
      </c>
      <c r="H28" s="93"/>
      <c r="I28" s="94">
        <v>17.599</v>
      </c>
      <c r="J28" s="95">
        <v>-2E-3</v>
      </c>
      <c r="K28" s="94">
        <v>17.597000000000001</v>
      </c>
    </row>
    <row r="29" spans="1:16" ht="13.5" thickBot="1" x14ac:dyDescent="0.25">
      <c r="A29" s="43" t="s">
        <v>175</v>
      </c>
      <c r="B29" s="96">
        <v>686.61800000000005</v>
      </c>
      <c r="C29" s="96">
        <v>1736.3320000000001</v>
      </c>
      <c r="D29" s="96">
        <v>4294.9392765437033</v>
      </c>
      <c r="E29" s="96">
        <v>15.017746700000004</v>
      </c>
      <c r="F29" s="96">
        <v>1881.3150000000003</v>
      </c>
      <c r="G29" s="96">
        <v>13664.978159008801</v>
      </c>
      <c r="H29" s="96">
        <v>-1145.1575070145448</v>
      </c>
      <c r="I29" s="77">
        <v>21134.042675237957</v>
      </c>
      <c r="J29" s="97">
        <v>3628.3748332805003</v>
      </c>
      <c r="K29" s="77">
        <v>24762.417508518458</v>
      </c>
      <c r="L29" s="115">
        <v>3137.6649670939551</v>
      </c>
    </row>
    <row r="30" spans="1:16" ht="13.5" thickTop="1" x14ac:dyDescent="0.2">
      <c r="A30" s="116"/>
      <c r="B30" s="117"/>
      <c r="C30" s="117"/>
      <c r="D30" s="117"/>
      <c r="E30" s="117"/>
      <c r="F30" s="117"/>
      <c r="G30" s="117"/>
      <c r="H30" s="117"/>
      <c r="I30" s="105"/>
      <c r="J30" s="117"/>
      <c r="K30" s="105"/>
      <c r="L30" s="115"/>
    </row>
    <row r="31" spans="1:16" ht="18" x14ac:dyDescent="0.2">
      <c r="A31" s="54" t="s">
        <v>169</v>
      </c>
    </row>
    <row r="32" spans="1:16" ht="15.75" x14ac:dyDescent="0.2">
      <c r="A32" s="20"/>
    </row>
    <row r="33" spans="1:16" ht="15" x14ac:dyDescent="0.2">
      <c r="A33" s="118" t="s">
        <v>170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</row>
    <row r="34" spans="1:16" ht="61.5" customHeight="1" x14ac:dyDescent="0.2">
      <c r="A34" s="119" t="s">
        <v>93</v>
      </c>
      <c r="B34" s="121" t="s">
        <v>58</v>
      </c>
      <c r="C34" s="123" t="s">
        <v>59</v>
      </c>
      <c r="D34" s="123" t="s">
        <v>60</v>
      </c>
      <c r="E34" s="123" t="s">
        <v>61</v>
      </c>
      <c r="F34" s="123" t="s">
        <v>62</v>
      </c>
      <c r="G34" s="123" t="s">
        <v>133</v>
      </c>
      <c r="H34" s="125" t="s">
        <v>123</v>
      </c>
      <c r="I34" s="127" t="s">
        <v>66</v>
      </c>
      <c r="J34" s="129" t="s">
        <v>67</v>
      </c>
      <c r="K34" s="127" t="s">
        <v>68</v>
      </c>
    </row>
    <row r="35" spans="1:16" ht="48" customHeight="1" thickBot="1" x14ac:dyDescent="0.25">
      <c r="A35" s="120"/>
      <c r="B35" s="122"/>
      <c r="C35" s="124"/>
      <c r="D35" s="124"/>
      <c r="E35" s="124"/>
      <c r="F35" s="124"/>
      <c r="G35" s="124"/>
      <c r="H35" s="126"/>
      <c r="I35" s="128"/>
      <c r="J35" s="130"/>
      <c r="K35" s="128"/>
    </row>
    <row r="36" spans="1:16" ht="16.5" thickTop="1" thickBot="1" x14ac:dyDescent="0.25">
      <c r="A36" s="40" t="s">
        <v>163</v>
      </c>
      <c r="B36" s="79">
        <v>686.61800000000005</v>
      </c>
      <c r="C36" s="79">
        <v>1736.3320000000001</v>
      </c>
      <c r="D36" s="79">
        <v>3866.1889988325811</v>
      </c>
      <c r="E36" s="79">
        <v>8.0832525999999945</v>
      </c>
      <c r="F36" s="79">
        <v>1881.3150000000003</v>
      </c>
      <c r="G36" s="79">
        <v>11795.290983651155</v>
      </c>
      <c r="H36" s="79">
        <v>-580.65634508607764</v>
      </c>
      <c r="I36" s="80">
        <v>19393.171889997659</v>
      </c>
      <c r="J36" s="81">
        <v>1794.8235832252305</v>
      </c>
      <c r="K36" s="80">
        <v>21187.995473222891</v>
      </c>
      <c r="P36" s="52"/>
    </row>
    <row r="37" spans="1:16" ht="26.25" thickBot="1" x14ac:dyDescent="0.25">
      <c r="A37" s="55" t="s">
        <v>132</v>
      </c>
      <c r="B37" s="82"/>
      <c r="C37" s="82"/>
      <c r="D37" s="98">
        <v>-608.27858209895226</v>
      </c>
      <c r="E37" s="83">
        <v>22.062797400000001</v>
      </c>
      <c r="F37" s="83">
        <v>0</v>
      </c>
      <c r="G37" s="84">
        <v>626.7047026826051</v>
      </c>
      <c r="H37" s="83">
        <v>-516.16373878961497</v>
      </c>
      <c r="I37" s="85">
        <v>-475.6748208059621</v>
      </c>
      <c r="J37" s="86">
        <v>-103.35632820292969</v>
      </c>
      <c r="K37" s="85">
        <v>-579.03114900889182</v>
      </c>
    </row>
    <row r="38" spans="1:16" x14ac:dyDescent="0.2">
      <c r="A38" s="41" t="s">
        <v>124</v>
      </c>
      <c r="B38" s="87"/>
      <c r="C38" s="87"/>
      <c r="D38" s="87"/>
      <c r="E38" s="87"/>
      <c r="F38" s="87"/>
      <c r="G38" s="88"/>
      <c r="H38" s="87"/>
      <c r="I38" s="89">
        <v>0</v>
      </c>
      <c r="J38" s="90">
        <v>-135.29139394667598</v>
      </c>
      <c r="K38" s="89">
        <v>-135.29139394667598</v>
      </c>
    </row>
    <row r="39" spans="1:16" x14ac:dyDescent="0.2">
      <c r="A39" s="44" t="s">
        <v>129</v>
      </c>
      <c r="B39" s="87"/>
      <c r="C39" s="87"/>
      <c r="D39" s="87"/>
      <c r="E39" s="87"/>
      <c r="F39" s="87"/>
      <c r="G39" s="88"/>
      <c r="H39" s="91"/>
      <c r="I39" s="89">
        <v>0</v>
      </c>
      <c r="J39" s="90"/>
      <c r="K39" s="89">
        <v>0</v>
      </c>
    </row>
    <row r="40" spans="1:16" x14ac:dyDescent="0.2">
      <c r="A40" s="41" t="s">
        <v>125</v>
      </c>
      <c r="B40" s="87"/>
      <c r="C40" s="87"/>
      <c r="D40" s="87"/>
      <c r="E40" s="87"/>
      <c r="F40" s="87"/>
      <c r="G40" s="88">
        <v>-20.666</v>
      </c>
      <c r="H40" s="88"/>
      <c r="I40" s="89">
        <v>-20.666</v>
      </c>
      <c r="J40" s="90"/>
      <c r="K40" s="89">
        <v>-20.666</v>
      </c>
    </row>
    <row r="41" spans="1:16" x14ac:dyDescent="0.2">
      <c r="A41" s="41" t="s">
        <v>126</v>
      </c>
      <c r="B41" s="87"/>
      <c r="C41" s="87"/>
      <c r="D41" s="87"/>
      <c r="E41" s="87"/>
      <c r="F41" s="87"/>
      <c r="G41" s="88">
        <v>-1.492</v>
      </c>
      <c r="H41" s="88"/>
      <c r="I41" s="89">
        <v>-1.492</v>
      </c>
      <c r="J41" s="90"/>
      <c r="K41" s="89">
        <v>-1.492</v>
      </c>
    </row>
    <row r="42" spans="1:16" x14ac:dyDescent="0.2">
      <c r="A42" s="41" t="s">
        <v>127</v>
      </c>
      <c r="B42" s="87"/>
      <c r="C42" s="87"/>
      <c r="D42" s="87"/>
      <c r="E42" s="87"/>
      <c r="F42" s="87"/>
      <c r="G42" s="88">
        <v>-0.17161179999999851</v>
      </c>
      <c r="H42" s="88"/>
      <c r="I42" s="89">
        <v>-0.17161179999999851</v>
      </c>
      <c r="J42" s="90">
        <v>0.17657840000000005</v>
      </c>
      <c r="K42" s="89">
        <v>4.966600000001542E-3</v>
      </c>
    </row>
    <row r="43" spans="1:16" x14ac:dyDescent="0.2">
      <c r="A43" s="42" t="s">
        <v>128</v>
      </c>
      <c r="B43" s="92"/>
      <c r="C43" s="92"/>
      <c r="D43" s="92"/>
      <c r="E43" s="92"/>
      <c r="F43" s="92"/>
      <c r="G43" s="92">
        <v>2.3357915</v>
      </c>
      <c r="H43" s="93"/>
      <c r="I43" s="94">
        <v>2.3357915</v>
      </c>
      <c r="J43" s="95"/>
      <c r="K43" s="94">
        <v>2.3367914999999999</v>
      </c>
    </row>
    <row r="44" spans="1:16" ht="13.5" thickBot="1" x14ac:dyDescent="0.25">
      <c r="A44" s="43" t="s">
        <v>164</v>
      </c>
      <c r="B44" s="96">
        <v>686.61800000000005</v>
      </c>
      <c r="C44" s="96">
        <v>1736.3320000000001</v>
      </c>
      <c r="D44" s="96">
        <v>3257.9104167336291</v>
      </c>
      <c r="E44" s="96">
        <v>30.146049999999995</v>
      </c>
      <c r="F44" s="96">
        <v>1881.3150000000003</v>
      </c>
      <c r="G44" s="96">
        <v>12402.001866033761</v>
      </c>
      <c r="H44" s="96">
        <v>-1096.8200838756925</v>
      </c>
      <c r="I44" s="77">
        <v>18897.503248891695</v>
      </c>
      <c r="J44" s="97">
        <v>1556.3534394756248</v>
      </c>
      <c r="K44" s="77">
        <v>20453.856688367319</v>
      </c>
      <c r="L44" s="115">
        <v>-1170.8958530571836</v>
      </c>
    </row>
    <row r="45" spans="1:16" ht="13.5" thickTop="1" x14ac:dyDescent="0.2">
      <c r="A45" s="116"/>
      <c r="B45" s="117"/>
      <c r="C45" s="117"/>
      <c r="D45" s="117"/>
      <c r="E45" s="117"/>
      <c r="F45" s="117"/>
      <c r="G45" s="117"/>
      <c r="H45" s="117"/>
      <c r="I45" s="105"/>
      <c r="J45" s="117"/>
      <c r="K45" s="105"/>
      <c r="L45" s="115"/>
    </row>
    <row r="46" spans="1:16" ht="18" x14ac:dyDescent="0.2">
      <c r="A46" s="54" t="s">
        <v>166</v>
      </c>
    </row>
    <row r="47" spans="1:16" ht="15.75" x14ac:dyDescent="0.2">
      <c r="A47" s="20"/>
    </row>
    <row r="48" spans="1:16" ht="15" x14ac:dyDescent="0.2">
      <c r="A48" s="118" t="s">
        <v>165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1:16" ht="61.5" customHeight="1" x14ac:dyDescent="0.2">
      <c r="A49" s="119" t="s">
        <v>93</v>
      </c>
      <c r="B49" s="121" t="s">
        <v>58</v>
      </c>
      <c r="C49" s="123" t="s">
        <v>59</v>
      </c>
      <c r="D49" s="123" t="s">
        <v>60</v>
      </c>
      <c r="E49" s="123" t="s">
        <v>61</v>
      </c>
      <c r="F49" s="123" t="s">
        <v>62</v>
      </c>
      <c r="G49" s="123" t="s">
        <v>133</v>
      </c>
      <c r="H49" s="125" t="s">
        <v>123</v>
      </c>
      <c r="I49" s="127" t="s">
        <v>66</v>
      </c>
      <c r="J49" s="129" t="s">
        <v>67</v>
      </c>
      <c r="K49" s="127" t="s">
        <v>68</v>
      </c>
    </row>
    <row r="50" spans="1:16" ht="48" customHeight="1" thickBot="1" x14ac:dyDescent="0.25">
      <c r="A50" s="120"/>
      <c r="B50" s="122"/>
      <c r="C50" s="124"/>
      <c r="D50" s="124"/>
      <c r="E50" s="124"/>
      <c r="F50" s="124"/>
      <c r="G50" s="124"/>
      <c r="H50" s="126"/>
      <c r="I50" s="128"/>
      <c r="J50" s="130"/>
      <c r="K50" s="128"/>
    </row>
    <row r="51" spans="1:16" ht="16.5" thickTop="1" thickBot="1" x14ac:dyDescent="0.25">
      <c r="A51" s="40" t="s">
        <v>163</v>
      </c>
      <c r="B51" s="79">
        <v>686.61800000000005</v>
      </c>
      <c r="C51" s="79">
        <v>1736.3320000000001</v>
      </c>
      <c r="D51" s="79">
        <v>3866.1889988325811</v>
      </c>
      <c r="E51" s="79">
        <v>8.0832525999999945</v>
      </c>
      <c r="F51" s="79">
        <v>1881.3150000000003</v>
      </c>
      <c r="G51" s="79">
        <v>11795.290983651155</v>
      </c>
      <c r="H51" s="79">
        <v>-580.65634508607764</v>
      </c>
      <c r="I51" s="80">
        <v>19393.171889997659</v>
      </c>
      <c r="J51" s="81">
        <v>1794.8235832252305</v>
      </c>
      <c r="K51" s="80">
        <v>21187.995473222891</v>
      </c>
      <c r="P51" s="52"/>
    </row>
    <row r="52" spans="1:16" ht="26.25" thickBot="1" x14ac:dyDescent="0.25">
      <c r="A52" s="55" t="s">
        <v>132</v>
      </c>
      <c r="B52" s="82"/>
      <c r="C52" s="82"/>
      <c r="D52" s="98">
        <v>-608.27858209895226</v>
      </c>
      <c r="E52" s="83">
        <v>22.062797400000001</v>
      </c>
      <c r="F52" s="83">
        <v>0</v>
      </c>
      <c r="G52" s="84">
        <v>626.7047026826051</v>
      </c>
      <c r="H52" s="83">
        <v>-516.16373878961497</v>
      </c>
      <c r="I52" s="85">
        <v>-475.6748208059621</v>
      </c>
      <c r="J52" s="86">
        <v>-103.35632820292969</v>
      </c>
      <c r="K52" s="85">
        <v>-579.03114900889182</v>
      </c>
    </row>
    <row r="53" spans="1:16" x14ac:dyDescent="0.2">
      <c r="A53" s="41" t="s">
        <v>124</v>
      </c>
      <c r="B53" s="87"/>
      <c r="C53" s="87"/>
      <c r="D53" s="87"/>
      <c r="E53" s="87"/>
      <c r="F53" s="87"/>
      <c r="G53" s="88"/>
      <c r="H53" s="87"/>
      <c r="I53" s="89">
        <v>0</v>
      </c>
      <c r="J53" s="90">
        <v>-135.29139394667598</v>
      </c>
      <c r="K53" s="89">
        <v>-135.29139394667598</v>
      </c>
    </row>
    <row r="54" spans="1:16" x14ac:dyDescent="0.2">
      <c r="A54" s="44" t="s">
        <v>129</v>
      </c>
      <c r="B54" s="87"/>
      <c r="C54" s="87"/>
      <c r="D54" s="87"/>
      <c r="E54" s="87"/>
      <c r="F54" s="87"/>
      <c r="G54" s="88"/>
      <c r="H54" s="91"/>
      <c r="I54" s="89">
        <v>0</v>
      </c>
      <c r="J54" s="90"/>
      <c r="K54" s="89">
        <v>0</v>
      </c>
    </row>
    <row r="55" spans="1:16" x14ac:dyDescent="0.2">
      <c r="A55" s="41" t="s">
        <v>125</v>
      </c>
      <c r="B55" s="87"/>
      <c r="C55" s="87"/>
      <c r="D55" s="87"/>
      <c r="E55" s="87"/>
      <c r="F55" s="87"/>
      <c r="G55" s="88">
        <v>-20.666</v>
      </c>
      <c r="H55" s="88"/>
      <c r="I55" s="89">
        <v>-20.666</v>
      </c>
      <c r="J55" s="90"/>
      <c r="K55" s="89">
        <v>-20.666</v>
      </c>
    </row>
    <row r="56" spans="1:16" x14ac:dyDescent="0.2">
      <c r="A56" s="41" t="s">
        <v>126</v>
      </c>
      <c r="B56" s="87"/>
      <c r="C56" s="87"/>
      <c r="D56" s="87"/>
      <c r="E56" s="87"/>
      <c r="F56" s="87"/>
      <c r="G56" s="88">
        <v>-1.492</v>
      </c>
      <c r="H56" s="88"/>
      <c r="I56" s="89">
        <v>-1.492</v>
      </c>
      <c r="J56" s="90"/>
      <c r="K56" s="89">
        <v>-1.492</v>
      </c>
    </row>
    <row r="57" spans="1:16" x14ac:dyDescent="0.2">
      <c r="A57" s="41" t="s">
        <v>127</v>
      </c>
      <c r="B57" s="87"/>
      <c r="C57" s="87"/>
      <c r="D57" s="87"/>
      <c r="E57" s="87"/>
      <c r="F57" s="87"/>
      <c r="G57" s="88">
        <v>-0.17161179999999851</v>
      </c>
      <c r="H57" s="88"/>
      <c r="I57" s="89">
        <v>-0.17161179999999851</v>
      </c>
      <c r="J57" s="90">
        <v>0.17657840000000005</v>
      </c>
      <c r="K57" s="89">
        <v>4.966600000001542E-3</v>
      </c>
    </row>
    <row r="58" spans="1:16" x14ac:dyDescent="0.2">
      <c r="A58" s="42" t="s">
        <v>128</v>
      </c>
      <c r="B58" s="92"/>
      <c r="C58" s="92"/>
      <c r="D58" s="92"/>
      <c r="E58" s="92"/>
      <c r="F58" s="92"/>
      <c r="G58" s="92">
        <v>2.3357915</v>
      </c>
      <c r="H58" s="93"/>
      <c r="I58" s="94">
        <v>2.3357915</v>
      </c>
      <c r="J58" s="95"/>
      <c r="K58" s="94">
        <v>2.3367914999999999</v>
      </c>
    </row>
    <row r="59" spans="1:16" ht="13.5" thickBot="1" x14ac:dyDescent="0.25">
      <c r="A59" s="43" t="s">
        <v>164</v>
      </c>
      <c r="B59" s="96">
        <v>686.61800000000005</v>
      </c>
      <c r="C59" s="96">
        <v>1736.3320000000001</v>
      </c>
      <c r="D59" s="96">
        <v>3257.9104167336291</v>
      </c>
      <c r="E59" s="96">
        <v>30.146049999999995</v>
      </c>
      <c r="F59" s="96">
        <v>1881.3150000000003</v>
      </c>
      <c r="G59" s="96">
        <v>12402.001866033761</v>
      </c>
      <c r="H59" s="96">
        <v>-1096.8200838756925</v>
      </c>
      <c r="I59" s="77">
        <v>18897.503248891695</v>
      </c>
      <c r="J59" s="97">
        <v>1556.3534394756248</v>
      </c>
      <c r="K59" s="77">
        <v>20453.856688367319</v>
      </c>
      <c r="L59" s="115">
        <v>-363039.23822211172</v>
      </c>
    </row>
    <row r="60" spans="1:16" ht="16.5" thickTop="1" x14ac:dyDescent="0.2">
      <c r="A60" s="20"/>
    </row>
    <row r="61" spans="1:16" ht="18" x14ac:dyDescent="0.2">
      <c r="A61" s="54" t="s">
        <v>159</v>
      </c>
    </row>
    <row r="62" spans="1:16" ht="15.75" x14ac:dyDescent="0.2">
      <c r="A62" s="20"/>
    </row>
    <row r="63" spans="1:16" ht="15" x14ac:dyDescent="0.2">
      <c r="A63" s="118" t="s">
        <v>160</v>
      </c>
      <c r="B63" s="118"/>
      <c r="C63" s="118"/>
      <c r="D63" s="118"/>
      <c r="E63" s="118"/>
      <c r="F63" s="118"/>
      <c r="G63" s="118"/>
      <c r="H63" s="118"/>
      <c r="I63" s="118"/>
      <c r="J63" s="118"/>
      <c r="K63" s="118"/>
    </row>
    <row r="64" spans="1:16" ht="61.5" customHeight="1" x14ac:dyDescent="0.2">
      <c r="A64" s="119" t="s">
        <v>93</v>
      </c>
      <c r="B64" s="121" t="s">
        <v>58</v>
      </c>
      <c r="C64" s="123" t="s">
        <v>59</v>
      </c>
      <c r="D64" s="123" t="s">
        <v>60</v>
      </c>
      <c r="E64" s="123" t="s">
        <v>61</v>
      </c>
      <c r="F64" s="123" t="s">
        <v>62</v>
      </c>
      <c r="G64" s="123" t="s">
        <v>133</v>
      </c>
      <c r="H64" s="125" t="s">
        <v>123</v>
      </c>
      <c r="I64" s="127" t="s">
        <v>66</v>
      </c>
      <c r="J64" s="129" t="s">
        <v>67</v>
      </c>
      <c r="K64" s="127" t="s">
        <v>68</v>
      </c>
    </row>
    <row r="65" spans="1:16" ht="48" customHeight="1" thickBot="1" x14ac:dyDescent="0.25">
      <c r="A65" s="120"/>
      <c r="B65" s="122"/>
      <c r="C65" s="124"/>
      <c r="D65" s="124"/>
      <c r="E65" s="124"/>
      <c r="F65" s="124"/>
      <c r="G65" s="124"/>
      <c r="H65" s="126"/>
      <c r="I65" s="128"/>
      <c r="J65" s="130"/>
      <c r="K65" s="128"/>
    </row>
    <row r="66" spans="1:16" ht="14.25" thickTop="1" thickBot="1" x14ac:dyDescent="0.25">
      <c r="A66" s="40" t="s">
        <v>161</v>
      </c>
      <c r="B66" s="79">
        <v>686.61800000000005</v>
      </c>
      <c r="C66" s="79">
        <v>1736.3320000000001</v>
      </c>
      <c r="D66" s="79">
        <v>3015.6956032987982</v>
      </c>
      <c r="E66" s="79">
        <v>-17.720747400000008</v>
      </c>
      <c r="F66" s="79">
        <v>1881.3150000000003</v>
      </c>
      <c r="G66" s="79">
        <v>11019.604342222465</v>
      </c>
      <c r="H66" s="79">
        <v>-541.35403886654558</v>
      </c>
      <c r="I66" s="80">
        <v>17780.490159254718</v>
      </c>
      <c r="J66" s="81">
        <v>1740.3807264369875</v>
      </c>
      <c r="K66" s="80">
        <v>19520.870885691707</v>
      </c>
      <c r="P66" s="52"/>
    </row>
    <row r="67" spans="1:16" ht="26.25" thickBot="1" x14ac:dyDescent="0.25">
      <c r="A67" s="55" t="s">
        <v>132</v>
      </c>
      <c r="B67" s="82"/>
      <c r="C67" s="82"/>
      <c r="D67" s="83">
        <v>850.49339553378275</v>
      </c>
      <c r="E67" s="83">
        <v>25.804000000000002</v>
      </c>
      <c r="F67" s="83"/>
      <c r="G67" s="84">
        <v>1384.4740080659105</v>
      </c>
      <c r="H67" s="83">
        <v>-39.302306219531999</v>
      </c>
      <c r="I67" s="85">
        <v>2221.4690973801612</v>
      </c>
      <c r="J67" s="86">
        <v>366.99130333828606</v>
      </c>
      <c r="K67" s="85">
        <v>2588.4604007184471</v>
      </c>
    </row>
    <row r="68" spans="1:16" x14ac:dyDescent="0.2">
      <c r="A68" s="41" t="s">
        <v>124</v>
      </c>
      <c r="B68" s="87"/>
      <c r="C68" s="87"/>
      <c r="D68" s="87"/>
      <c r="E68" s="87"/>
      <c r="F68" s="87"/>
      <c r="G68" s="88">
        <v>-610.76499999999999</v>
      </c>
      <c r="H68" s="87"/>
      <c r="I68" s="89">
        <v>-610.76499999999999</v>
      </c>
      <c r="J68" s="90">
        <v>-218.37308755004301</v>
      </c>
      <c r="K68" s="89">
        <v>-829.138087550043</v>
      </c>
    </row>
    <row r="69" spans="1:16" x14ac:dyDescent="0.2">
      <c r="A69" s="44" t="s">
        <v>129</v>
      </c>
      <c r="B69" s="87"/>
      <c r="C69" s="87"/>
      <c r="D69" s="87"/>
      <c r="E69" s="87"/>
      <c r="F69" s="87"/>
      <c r="G69" s="88"/>
      <c r="H69" s="91"/>
      <c r="I69" s="89">
        <v>0</v>
      </c>
      <c r="J69" s="90"/>
      <c r="K69" s="89">
        <v>0</v>
      </c>
    </row>
    <row r="70" spans="1:16" x14ac:dyDescent="0.2">
      <c r="A70" s="41" t="s">
        <v>125</v>
      </c>
      <c r="B70" s="87"/>
      <c r="C70" s="87"/>
      <c r="D70" s="87"/>
      <c r="E70" s="87"/>
      <c r="F70" s="87"/>
      <c r="G70" s="88">
        <v>-49.573999999999998</v>
      </c>
      <c r="H70" s="88"/>
      <c r="I70" s="89">
        <v>-49.573999999999998</v>
      </c>
      <c r="J70" s="90"/>
      <c r="K70" s="89">
        <v>-49.573999999999998</v>
      </c>
    </row>
    <row r="71" spans="1:16" x14ac:dyDescent="0.2">
      <c r="A71" s="41" t="s">
        <v>126</v>
      </c>
      <c r="B71" s="87"/>
      <c r="C71" s="87"/>
      <c r="D71" s="87"/>
      <c r="E71" s="87"/>
      <c r="F71" s="87"/>
      <c r="G71" s="88">
        <v>2.282</v>
      </c>
      <c r="H71" s="88"/>
      <c r="I71" s="89">
        <v>2.282</v>
      </c>
      <c r="J71" s="90"/>
      <c r="K71" s="89">
        <v>2.282</v>
      </c>
    </row>
    <row r="72" spans="1:16" x14ac:dyDescent="0.2">
      <c r="A72" s="41" t="s">
        <v>127</v>
      </c>
      <c r="B72" s="87"/>
      <c r="C72" s="87"/>
      <c r="D72" s="87"/>
      <c r="E72" s="87"/>
      <c r="F72" s="87"/>
      <c r="G72" s="88">
        <v>-0.75836663722218922</v>
      </c>
      <c r="H72" s="88"/>
      <c r="I72" s="89">
        <v>-0.75836663722218922</v>
      </c>
      <c r="J72" s="90">
        <v>-94.064358999999996</v>
      </c>
      <c r="K72" s="89">
        <v>-94.822725637222192</v>
      </c>
    </row>
    <row r="73" spans="1:16" x14ac:dyDescent="0.2">
      <c r="A73" s="42" t="s">
        <v>128</v>
      </c>
      <c r="B73" s="92"/>
      <c r="C73" s="92"/>
      <c r="D73" s="92"/>
      <c r="E73" s="92"/>
      <c r="F73" s="92"/>
      <c r="G73" s="92">
        <v>50.027999999999999</v>
      </c>
      <c r="H73" s="93"/>
      <c r="I73" s="94">
        <v>50.027999999999999</v>
      </c>
      <c r="J73" s="95">
        <v>-0.111</v>
      </c>
      <c r="K73" s="94">
        <v>49.917000000000002</v>
      </c>
    </row>
    <row r="74" spans="1:16" ht="13.5" thickBot="1" x14ac:dyDescent="0.25">
      <c r="A74" s="43" t="s">
        <v>162</v>
      </c>
      <c r="B74" s="96">
        <v>686.61800000000005</v>
      </c>
      <c r="C74" s="96">
        <v>1736.3320000000001</v>
      </c>
      <c r="D74" s="96">
        <v>3866.1889988325811</v>
      </c>
      <c r="E74" s="96">
        <v>8.0832525999999945</v>
      </c>
      <c r="F74" s="96">
        <v>1881.3150000000003</v>
      </c>
      <c r="G74" s="96">
        <v>11795.290983651155</v>
      </c>
      <c r="H74" s="96">
        <v>-580.65634508607764</v>
      </c>
      <c r="I74" s="77">
        <v>19393.171889997659</v>
      </c>
      <c r="J74" s="97">
        <v>1794.8235832252305</v>
      </c>
      <c r="K74" s="77">
        <v>21187.995473222891</v>
      </c>
      <c r="L74" s="114">
        <v>0</v>
      </c>
    </row>
    <row r="75" spans="1:16" ht="16.5" thickTop="1" x14ac:dyDescent="0.2">
      <c r="A75" s="20"/>
    </row>
    <row r="78" spans="1:16" ht="18" x14ac:dyDescent="0.2">
      <c r="A78" s="54" t="s">
        <v>137</v>
      </c>
    </row>
    <row r="79" spans="1:16" ht="15.75" x14ac:dyDescent="0.2">
      <c r="A79" s="20"/>
    </row>
    <row r="80" spans="1:16" ht="15" x14ac:dyDescent="0.2">
      <c r="A80" s="118" t="s">
        <v>138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</row>
    <row r="81" spans="1:12" ht="61.5" customHeight="1" x14ac:dyDescent="0.2">
      <c r="A81" s="119" t="s">
        <v>93</v>
      </c>
      <c r="B81" s="121" t="s">
        <v>58</v>
      </c>
      <c r="C81" s="123" t="s">
        <v>59</v>
      </c>
      <c r="D81" s="123" t="s">
        <v>60</v>
      </c>
      <c r="E81" s="123" t="s">
        <v>61</v>
      </c>
      <c r="F81" s="123" t="s">
        <v>62</v>
      </c>
      <c r="G81" s="123" t="s">
        <v>133</v>
      </c>
      <c r="H81" s="125" t="s">
        <v>123</v>
      </c>
      <c r="I81" s="127" t="s">
        <v>66</v>
      </c>
      <c r="J81" s="129" t="s">
        <v>67</v>
      </c>
      <c r="K81" s="127" t="s">
        <v>68</v>
      </c>
    </row>
    <row r="82" spans="1:12" ht="48" customHeight="1" thickBot="1" x14ac:dyDescent="0.25">
      <c r="A82" s="120"/>
      <c r="B82" s="122"/>
      <c r="C82" s="124"/>
      <c r="D82" s="124"/>
      <c r="E82" s="124"/>
      <c r="F82" s="124"/>
      <c r="G82" s="124"/>
      <c r="H82" s="126"/>
      <c r="I82" s="128"/>
      <c r="J82" s="130"/>
      <c r="K82" s="128"/>
    </row>
    <row r="83" spans="1:12" ht="14.25" thickTop="1" thickBot="1" x14ac:dyDescent="0.25">
      <c r="A83" s="40" t="s">
        <v>158</v>
      </c>
      <c r="B83" s="79">
        <v>686.61800000000005</v>
      </c>
      <c r="C83" s="79">
        <v>1736.3320000000001</v>
      </c>
      <c r="D83" s="79">
        <v>4131.6118607040944</v>
      </c>
      <c r="E83" s="79">
        <v>-48.385999999999996</v>
      </c>
      <c r="F83" s="79">
        <v>1765.2150000000004</v>
      </c>
      <c r="G83" s="79">
        <v>10345.070379968651</v>
      </c>
      <c r="H83" s="79">
        <v>-359.34083273874762</v>
      </c>
      <c r="I83" s="80">
        <v>18257.120407933999</v>
      </c>
      <c r="J83" s="81">
        <v>1765.8644615919297</v>
      </c>
      <c r="K83" s="80">
        <v>20022.984869525928</v>
      </c>
    </row>
    <row r="84" spans="1:12" ht="26.25" thickBot="1" x14ac:dyDescent="0.25">
      <c r="A84" s="55" t="s">
        <v>132</v>
      </c>
      <c r="B84" s="82"/>
      <c r="C84" s="82"/>
      <c r="D84" s="83">
        <v>-1115.9162574053</v>
      </c>
      <c r="E84" s="83">
        <v>30.665252599999988</v>
      </c>
      <c r="F84" s="83"/>
      <c r="G84" s="84">
        <v>1353.8112394238151</v>
      </c>
      <c r="H84" s="83">
        <v>-182.01320612779801</v>
      </c>
      <c r="I84" s="85">
        <v>86.547028490720948</v>
      </c>
      <c r="J84" s="86">
        <v>216.0433224603799</v>
      </c>
      <c r="K84" s="85">
        <v>302.59035095110085</v>
      </c>
    </row>
    <row r="85" spans="1:12" x14ac:dyDescent="0.2">
      <c r="A85" s="41" t="s">
        <v>124</v>
      </c>
      <c r="B85" s="87"/>
      <c r="C85" s="87"/>
      <c r="D85" s="87"/>
      <c r="E85" s="87"/>
      <c r="F85" s="87"/>
      <c r="G85" s="88">
        <v>-576.68700000000001</v>
      </c>
      <c r="H85" s="87"/>
      <c r="I85" s="89">
        <v>-576.68700000000001</v>
      </c>
      <c r="J85" s="90">
        <v>-240.89684508532201</v>
      </c>
      <c r="K85" s="89">
        <v>-817.58384508532208</v>
      </c>
    </row>
    <row r="86" spans="1:12" x14ac:dyDescent="0.2">
      <c r="A86" s="44" t="s">
        <v>129</v>
      </c>
      <c r="B86" s="87"/>
      <c r="C86" s="87"/>
      <c r="D86" s="87"/>
      <c r="E86" s="87"/>
      <c r="F86" s="87"/>
      <c r="G86" s="88"/>
      <c r="H86" s="91"/>
      <c r="I86" s="89">
        <v>0</v>
      </c>
      <c r="J86" s="90"/>
      <c r="K86" s="89">
        <v>0</v>
      </c>
    </row>
    <row r="87" spans="1:12" x14ac:dyDescent="0.2">
      <c r="A87" s="41" t="s">
        <v>125</v>
      </c>
      <c r="B87" s="87"/>
      <c r="C87" s="87"/>
      <c r="D87" s="87"/>
      <c r="E87" s="87"/>
      <c r="F87" s="87">
        <v>116.1</v>
      </c>
      <c r="G87" s="88">
        <v>-82.314999999999998</v>
      </c>
      <c r="H87" s="88"/>
      <c r="I87" s="89">
        <v>33.784999999999997</v>
      </c>
      <c r="J87" s="90"/>
      <c r="K87" s="89">
        <v>33.784999999999997</v>
      </c>
    </row>
    <row r="88" spans="1:12" x14ac:dyDescent="0.2">
      <c r="A88" s="41" t="s">
        <v>126</v>
      </c>
      <c r="B88" s="87"/>
      <c r="C88" s="87"/>
      <c r="D88" s="87"/>
      <c r="E88" s="87"/>
      <c r="F88" s="87"/>
      <c r="G88" s="88">
        <v>-8.5229999999999997</v>
      </c>
      <c r="H88" s="88"/>
      <c r="I88" s="89">
        <v>-8.5229999999999997</v>
      </c>
      <c r="J88" s="90"/>
      <c r="K88" s="89">
        <v>-8.5229999999999997</v>
      </c>
    </row>
    <row r="89" spans="1:12" x14ac:dyDescent="0.2">
      <c r="A89" s="41" t="s">
        <v>127</v>
      </c>
      <c r="B89" s="87"/>
      <c r="C89" s="87"/>
      <c r="D89" s="87"/>
      <c r="E89" s="87"/>
      <c r="F89" s="87"/>
      <c r="G89" s="88">
        <v>-18.961277170000002</v>
      </c>
      <c r="H89" s="88"/>
      <c r="I89" s="89">
        <v>-18.961277170000002</v>
      </c>
      <c r="J89" s="90">
        <v>-0.63021253000000022</v>
      </c>
      <c r="K89" s="89">
        <v>-19.591489700000004</v>
      </c>
    </row>
    <row r="90" spans="1:12" x14ac:dyDescent="0.2">
      <c r="A90" s="42" t="s">
        <v>128</v>
      </c>
      <c r="B90" s="92"/>
      <c r="C90" s="92"/>
      <c r="D90" s="92"/>
      <c r="E90" s="92"/>
      <c r="F90" s="92"/>
      <c r="G90" s="92">
        <v>7.2089999999999996</v>
      </c>
      <c r="H90" s="93"/>
      <c r="I90" s="94">
        <v>7.2089999999999996</v>
      </c>
      <c r="J90" s="95"/>
      <c r="K90" s="94">
        <v>7.2089999999999996</v>
      </c>
    </row>
    <row r="91" spans="1:12" ht="13.5" thickBot="1" x14ac:dyDescent="0.25">
      <c r="A91" s="43" t="s">
        <v>139</v>
      </c>
      <c r="B91" s="96">
        <v>686.61800000000005</v>
      </c>
      <c r="C91" s="96">
        <v>1736.3320000000001</v>
      </c>
      <c r="D91" s="96">
        <v>3015.6956032987982</v>
      </c>
      <c r="E91" s="96">
        <v>-17.720747400000008</v>
      </c>
      <c r="F91" s="96">
        <v>1881.3150000000003</v>
      </c>
      <c r="G91" s="96">
        <v>11019.604342222465</v>
      </c>
      <c r="H91" s="96">
        <v>-541.35403886654558</v>
      </c>
      <c r="I91" s="77">
        <v>17780.490159254718</v>
      </c>
      <c r="J91" s="97">
        <v>1740.3807264369875</v>
      </c>
      <c r="K91" s="77">
        <v>19520.870885691707</v>
      </c>
      <c r="L91" s="114">
        <v>0</v>
      </c>
    </row>
    <row r="92" spans="1:12" ht="13.5" thickTop="1" x14ac:dyDescent="0.2"/>
  </sheetData>
  <mergeCells count="72"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48:K48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A33:K33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A63:K63"/>
    <mergeCell ref="A64:A65"/>
    <mergeCell ref="B64:B65"/>
    <mergeCell ref="C64:C65"/>
    <mergeCell ref="E64:E65"/>
    <mergeCell ref="F64:F65"/>
    <mergeCell ref="H64:H65"/>
    <mergeCell ref="I64:I65"/>
    <mergeCell ref="K64:K65"/>
    <mergeCell ref="D64:D65"/>
    <mergeCell ref="G64:G65"/>
    <mergeCell ref="J64:J65"/>
    <mergeCell ref="D81:D82"/>
    <mergeCell ref="G81:G82"/>
    <mergeCell ref="J81:J82"/>
    <mergeCell ref="A80:K80"/>
    <mergeCell ref="A81:A82"/>
    <mergeCell ref="B81:B82"/>
    <mergeCell ref="C81:C82"/>
    <mergeCell ref="E81:E82"/>
    <mergeCell ref="F81:F82"/>
    <mergeCell ref="H81:H82"/>
    <mergeCell ref="I81:I82"/>
    <mergeCell ref="K81:K82"/>
    <mergeCell ref="A18:K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>
    <pageSetUpPr fitToPage="1"/>
  </sheetPr>
  <dimension ref="A1:I27"/>
  <sheetViews>
    <sheetView topLeftCell="B8" workbookViewId="0">
      <selection activeCell="C15" sqref="C15"/>
    </sheetView>
  </sheetViews>
  <sheetFormatPr baseColWidth="10" defaultColWidth="11.42578125" defaultRowHeight="13.5" outlineLevelRow="1" outlineLevelCol="1" x14ac:dyDescent="0.25"/>
  <cols>
    <col min="1" max="1" width="29.28515625" style="1" hidden="1" customWidth="1" outlineLevel="1"/>
    <col min="2" max="2" width="26.42578125" style="1" customWidth="1" collapsed="1"/>
    <col min="3" max="4" width="13.5703125" style="1" customWidth="1"/>
    <col min="5" max="5" width="12.5703125" style="1" customWidth="1"/>
    <col min="6" max="6" width="12.85546875" style="1" customWidth="1"/>
    <col min="7" max="7" width="14" style="1" customWidth="1"/>
    <col min="8" max="16384" width="11.42578125" style="1"/>
  </cols>
  <sheetData>
    <row r="1" spans="1:9" hidden="1" outlineLevel="1" x14ac:dyDescent="0.25">
      <c r="A1" s="1" t="s">
        <v>0</v>
      </c>
    </row>
    <row r="2" spans="1:9" hidden="1" outlineLevel="1" x14ac:dyDescent="0.25">
      <c r="A2" s="1" t="s">
        <v>31</v>
      </c>
    </row>
    <row r="3" spans="1:9" hidden="1" outlineLevel="1" x14ac:dyDescent="0.25">
      <c r="A3" s="1" t="s">
        <v>2</v>
      </c>
    </row>
    <row r="4" spans="1:9" hidden="1" outlineLevel="1" x14ac:dyDescent="0.25">
      <c r="A4" s="1" t="s">
        <v>1</v>
      </c>
    </row>
    <row r="5" spans="1:9" hidden="1" outlineLevel="1" x14ac:dyDescent="0.25">
      <c r="A5" s="1" t="s">
        <v>3</v>
      </c>
    </row>
    <row r="6" spans="1:9" hidden="1" outlineLevel="1" x14ac:dyDescent="0.25">
      <c r="A6" s="1" t="s">
        <v>27</v>
      </c>
    </row>
    <row r="7" spans="1:9" hidden="1" outlineLevel="1" x14ac:dyDescent="0.25">
      <c r="C7" s="1" t="s">
        <v>28</v>
      </c>
      <c r="E7" s="2" t="s">
        <v>29</v>
      </c>
    </row>
    <row r="8" spans="1:9" collapsed="1" x14ac:dyDescent="0.25">
      <c r="C8" s="7"/>
      <c r="D8" s="7"/>
      <c r="E8" s="7"/>
      <c r="F8" s="7"/>
      <c r="G8" s="7"/>
    </row>
    <row r="9" spans="1:9" x14ac:dyDescent="0.25">
      <c r="C9" s="7"/>
      <c r="D9" s="7"/>
      <c r="E9" s="7"/>
      <c r="F9" s="7"/>
      <c r="G9" s="7"/>
    </row>
    <row r="10" spans="1:9" hidden="1" outlineLevel="1" x14ac:dyDescent="0.25">
      <c r="F10" s="2"/>
      <c r="G10" s="2"/>
    </row>
    <row r="11" spans="1:9" collapsed="1" x14ac:dyDescent="0.25">
      <c r="B11" s="4" t="s">
        <v>30</v>
      </c>
      <c r="C11" s="12" t="s">
        <v>17</v>
      </c>
      <c r="D11" s="12"/>
      <c r="E11" s="12" t="s">
        <v>5</v>
      </c>
      <c r="F11" s="8"/>
      <c r="G11" s="8"/>
      <c r="H11" s="9"/>
      <c r="I11" s="9"/>
    </row>
    <row r="12" spans="1:9" x14ac:dyDescent="0.25">
      <c r="A12" s="1" t="s">
        <v>19</v>
      </c>
      <c r="B12" s="13" t="s">
        <v>18</v>
      </c>
      <c r="C12" s="14">
        <f>_xll.GetCtData("CO-AMOUNT","CONS-AMOUNT",$A$1:$A$6,$A12,C$7,"#")</f>
        <v>0</v>
      </c>
      <c r="D12" s="14"/>
      <c r="E12" s="14">
        <f>_xll.GetCtData("CO-AMOUNT","CONS-AMOUNT",$A$1:$A$6,$A12,E$7,"#")</f>
        <v>0</v>
      </c>
      <c r="F12" s="10"/>
      <c r="G12" s="10"/>
      <c r="H12" s="9"/>
      <c r="I12" s="9"/>
    </row>
    <row r="13" spans="1:9" x14ac:dyDescent="0.25">
      <c r="A13" s="1" t="s">
        <v>20</v>
      </c>
      <c r="B13" s="5" t="s">
        <v>6</v>
      </c>
      <c r="C13" s="6">
        <f>_xll.GetCtData("CO-AMOUNT","CONS-AMOUNT",$A$1:$A$6,$A13,C$7,"#")</f>
        <v>0</v>
      </c>
      <c r="D13" s="6"/>
      <c r="E13" s="6">
        <f>_xll.GetCtData("CO-AMOUNT","CONS-AMOUNT",$A$1:$A$6,$A13,E$7,"#")</f>
        <v>0</v>
      </c>
      <c r="F13" s="9"/>
      <c r="G13" s="10"/>
      <c r="H13" s="9"/>
      <c r="I13" s="9"/>
    </row>
    <row r="14" spans="1:9" x14ac:dyDescent="0.25">
      <c r="A14" s="1" t="s">
        <v>21</v>
      </c>
      <c r="B14" s="5" t="s">
        <v>7</v>
      </c>
      <c r="C14" s="6">
        <f>_xll.GetCtData("CO-AMOUNT","CONS-AMOUNT",$A$1:$A$6,$A14,C$7,"#")</f>
        <v>0</v>
      </c>
      <c r="D14" s="6"/>
      <c r="E14" s="6">
        <f>_xll.GetCtData("CO-AMOUNT","CONS-AMOUNT",$A$1:$A$6,$A14,E$7,"#")</f>
        <v>0</v>
      </c>
      <c r="F14" s="9"/>
      <c r="G14" s="10"/>
      <c r="H14" s="9"/>
      <c r="I14" s="9"/>
    </row>
    <row r="15" spans="1:9" x14ac:dyDescent="0.25">
      <c r="A15" s="1" t="s">
        <v>22</v>
      </c>
      <c r="B15" s="15" t="s">
        <v>8</v>
      </c>
      <c r="C15" s="6">
        <f>_xll.GetCtData("CO-AMOUNT","CONS-AMOUNT",$A$1:$A$6,$A15,C$7,"#-40418")</f>
        <v>-40418</v>
      </c>
      <c r="D15" s="16"/>
      <c r="E15" s="16">
        <f>_xll.GetCtData("CO-AMOUNT","CONS-AMOUNT",$A$1:$A$6,$A15,E$7,"#47791")</f>
        <v>47791</v>
      </c>
      <c r="F15" s="9"/>
      <c r="G15" s="10"/>
      <c r="H15" s="9"/>
      <c r="I15" s="9"/>
    </row>
    <row r="16" spans="1:9" x14ac:dyDescent="0.25">
      <c r="A16" s="1" t="s">
        <v>23</v>
      </c>
      <c r="B16" s="15" t="s">
        <v>9</v>
      </c>
      <c r="C16" s="6">
        <f>_xll.GetCtData("CO-AMOUNT","CONS-AMOUNT",$A$1:$A$6,$A16,C$7,"#-22493,555847294")</f>
        <v>-22493.555847293999</v>
      </c>
      <c r="D16" s="16"/>
      <c r="E16" s="16">
        <f>_xll.GetCtData("CO-AMOUNT","CONS-AMOUNT",$A$1:$A$6,$A16,E$7,"#592010,131364912")</f>
        <v>592010.13136491203</v>
      </c>
      <c r="F16" s="9"/>
      <c r="G16" s="10"/>
      <c r="H16" s="9"/>
      <c r="I16" s="9"/>
    </row>
    <row r="17" spans="1:9" x14ac:dyDescent="0.25">
      <c r="A17" s="1" t="s">
        <v>24</v>
      </c>
      <c r="B17" s="15" t="s">
        <v>10</v>
      </c>
      <c r="C17" s="6">
        <f>_xll.GetCtData("CO-AMOUNT","CONS-AMOUNT",$A$1:$A$6,$A17,C$7,"#")</f>
        <v>0</v>
      </c>
      <c r="D17" s="16"/>
      <c r="E17" s="16">
        <f>_xll.GetCtData("CO-AMOUNT","CONS-AMOUNT",$A$1:$A$6,$A17,E$7,"#3787")</f>
        <v>3787</v>
      </c>
      <c r="F17" s="9"/>
      <c r="G17" s="10"/>
      <c r="H17" s="9"/>
      <c r="I17" s="9"/>
    </row>
    <row r="18" spans="1:9" x14ac:dyDescent="0.25">
      <c r="A18" s="1" t="s">
        <v>25</v>
      </c>
      <c r="B18" s="15"/>
      <c r="C18" s="6">
        <f>_xll.GetCtData("CO-AMOUNT","CONS-AMOUNT",$A$1:$A$6,$A18,C$7,"#-1663")</f>
        <v>-1663</v>
      </c>
      <c r="D18" s="16"/>
      <c r="E18" s="16">
        <f>_xll.GetCtData("CO-AMOUNT","CONS-AMOUNT",$A$1:$A$6,$A18,E$7,"#36058")</f>
        <v>36058</v>
      </c>
      <c r="F18" s="9"/>
      <c r="G18" s="10"/>
      <c r="H18" s="9"/>
      <c r="I18" s="9"/>
    </row>
    <row r="19" spans="1:9" x14ac:dyDescent="0.25">
      <c r="A19" s="1" t="s">
        <v>26</v>
      </c>
      <c r="B19" s="15"/>
      <c r="C19" s="6">
        <f>_xll.GetCtData("CO-AMOUNT","CONS-AMOUNT",$A$1:$A$6,$A19,C$7,"#0")</f>
        <v>0</v>
      </c>
      <c r="D19" s="16"/>
      <c r="E19" s="16">
        <f>_xll.GetCtData("CO-AMOUNT","CONS-AMOUNT",$A$1:$A$6,$A19,E$7,"#3289")</f>
        <v>3289</v>
      </c>
      <c r="F19" s="9"/>
      <c r="G19" s="10"/>
      <c r="H19" s="9"/>
      <c r="I19" s="9"/>
    </row>
    <row r="20" spans="1:9" x14ac:dyDescent="0.25">
      <c r="B20" s="15"/>
      <c r="C20" s="16"/>
      <c r="D20" s="16"/>
      <c r="E20" s="16"/>
      <c r="F20" s="9"/>
      <c r="G20" s="10"/>
      <c r="H20" s="9"/>
      <c r="I20" s="9"/>
    </row>
    <row r="21" spans="1:9" x14ac:dyDescent="0.25">
      <c r="A21" s="1" t="s">
        <v>12</v>
      </c>
      <c r="B21" s="17" t="s">
        <v>11</v>
      </c>
      <c r="C21" s="16">
        <f>_xll.GetCtData("CO-AMOUNT","CONS-AMOUNT",$A$1:$A$6,$A21,C$7,"#")</f>
        <v>0</v>
      </c>
      <c r="D21" s="16"/>
      <c r="E21" s="16">
        <f>_xll.GetCtData("CO-AMOUNT","CONS-AMOUNT",$A$1:$A$6,$A21,E$7,"#")</f>
        <v>0</v>
      </c>
      <c r="F21" s="10"/>
      <c r="G21" s="10"/>
      <c r="H21" s="9"/>
      <c r="I21" s="9"/>
    </row>
    <row r="22" spans="1:9" x14ac:dyDescent="0.25">
      <c r="A22" s="1" t="s">
        <v>14</v>
      </c>
      <c r="B22" s="17" t="s">
        <v>13</v>
      </c>
      <c r="C22" s="16">
        <f>_xll.GetCtData("CO-AMOUNT","CONS-AMOUNT",$A$1:$A$6,$A22,C$7,"#")</f>
        <v>0</v>
      </c>
      <c r="D22" s="16"/>
      <c r="E22" s="16">
        <f>_xll.GetCtData("CO-AMOUNT","CONS-AMOUNT",$A$1:$A$6,$A22,E$7,"#25")</f>
        <v>25</v>
      </c>
      <c r="F22" s="10"/>
      <c r="G22" s="10"/>
      <c r="H22" s="9"/>
      <c r="I22" s="9"/>
    </row>
    <row r="23" spans="1:9" x14ac:dyDescent="0.25">
      <c r="A23" s="1" t="s">
        <v>15</v>
      </c>
      <c r="B23" s="15" t="s">
        <v>16</v>
      </c>
      <c r="C23" s="16">
        <f>_xll.GetCtData("CO-AMOUNT","CONS-AMOUNT",$A$1:$A$6,$A23,C$7,"#6852")</f>
        <v>6852</v>
      </c>
      <c r="D23" s="16"/>
      <c r="E23" s="16">
        <f>_xll.GetCtData("CO-AMOUNT","CONS-AMOUNT",$A$1:$A$6,$A23,E$7,"#-3365")</f>
        <v>-3365</v>
      </c>
      <c r="F23" s="9"/>
      <c r="G23" s="9"/>
      <c r="H23" s="9"/>
      <c r="I23" s="9"/>
    </row>
    <row r="24" spans="1:9" x14ac:dyDescent="0.25">
      <c r="A24" s="3" t="s">
        <v>4</v>
      </c>
      <c r="B24" s="18"/>
      <c r="C24" s="19">
        <f>C12+C13+C14</f>
        <v>0</v>
      </c>
      <c r="D24" s="19"/>
      <c r="E24" s="19">
        <f>E12+E13+E14</f>
        <v>0</v>
      </c>
      <c r="F24" s="11"/>
      <c r="G24" s="11"/>
      <c r="H24" s="9"/>
      <c r="I24" s="9"/>
    </row>
    <row r="25" spans="1:9" x14ac:dyDescent="0.25">
      <c r="F25" s="9"/>
      <c r="G25" s="9"/>
      <c r="H25" s="9"/>
      <c r="I25" s="9"/>
    </row>
    <row r="26" spans="1:9" x14ac:dyDescent="0.25">
      <c r="F26" s="9"/>
      <c r="G26" s="9"/>
      <c r="H26" s="9"/>
      <c r="I26" s="9"/>
    </row>
    <row r="27" spans="1:9" x14ac:dyDescent="0.25">
      <c r="F27" s="9"/>
      <c r="G27" s="9"/>
      <c r="H27" s="9"/>
      <c r="I27" s="9"/>
    </row>
  </sheetData>
  <phoneticPr fontId="9" type="noConversion"/>
  <pageMargins left="0.78740157480314965" right="0.78740157480314965" top="0.98425196850393704" bottom="0.98425196850393704" header="0.51181102362204722" footer="0.51181102362204722"/>
  <pageSetup paperSize="9" scale="93" orientation="portrait" r:id="rId1"/>
  <headerFooter>
    <oddHeader>&amp;L&amp;A</oddHeader>
  </headerFooter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21505" r:id="rId5" name="CustomMemberDispatcher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21505" r:id="rId5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Consolidated balance sheet</vt:lpstr>
      <vt:lpstr>Consolidated income</vt:lpstr>
      <vt:lpstr>Equity</vt:lpstr>
      <vt:lpstr>20-3Dépréciations</vt:lpstr>
      <vt:lpstr>'20-3Dépréciations'!Zone_d_impression</vt:lpstr>
      <vt:lpstr>'Consolidated balance sheet'!Zone_d_impression</vt:lpstr>
      <vt:lpstr>'Consolidated income'!Zone_d_impression</vt:lpstr>
      <vt:lpstr>Equity!Zone_d_impression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NOTARIANI Michel</cp:lastModifiedBy>
  <cp:lastPrinted>2018-02-08T14:02:44Z</cp:lastPrinted>
  <dcterms:created xsi:type="dcterms:W3CDTF">1996-10-21T11:03:58Z</dcterms:created>
  <dcterms:modified xsi:type="dcterms:W3CDTF">2022-07-27T05:40:46Z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b4fdc8-09b3-4311-8f77-000164ee6eab_Enabled">
    <vt:lpwstr>true</vt:lpwstr>
  </property>
  <property fmtid="{D5CDD505-2E9C-101B-9397-08002B2CF9AE}" pid="3" name="MSIP_Label_d9b4fdc8-09b3-4311-8f77-000164ee6eab_SetDate">
    <vt:lpwstr>2022-02-02T10:42:44Z</vt:lpwstr>
  </property>
  <property fmtid="{D5CDD505-2E9C-101B-9397-08002B2CF9AE}" pid="4" name="MSIP_Label_d9b4fdc8-09b3-4311-8f77-000164ee6eab_Method">
    <vt:lpwstr>Standard</vt:lpwstr>
  </property>
  <property fmtid="{D5CDD505-2E9C-101B-9397-08002B2CF9AE}" pid="5" name="MSIP_Label_d9b4fdc8-09b3-4311-8f77-000164ee6eab_Name">
    <vt:lpwstr>Interne</vt:lpwstr>
  </property>
  <property fmtid="{D5CDD505-2E9C-101B-9397-08002B2CF9AE}" pid="6" name="MSIP_Label_d9b4fdc8-09b3-4311-8f77-000164ee6eab_SiteId">
    <vt:lpwstr>fab7e728-037c-497d-9a94-644655015ab8</vt:lpwstr>
  </property>
  <property fmtid="{D5CDD505-2E9C-101B-9397-08002B2CF9AE}" pid="7" name="MSIP_Label_d9b4fdc8-09b3-4311-8f77-000164ee6eab_ActionId">
    <vt:lpwstr>2ec242c2-01ab-44fe-aa6c-9664ec680c77</vt:lpwstr>
  </property>
  <property fmtid="{D5CDD505-2E9C-101B-9397-08002B2CF9AE}" pid="8" name="MSIP_Label_d9b4fdc8-09b3-4311-8f77-000164ee6eab_ContentBits">
    <vt:lpwstr>0</vt:lpwstr>
  </property>
</Properties>
</file>