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5-Partages Bureautiques\F6 Relations Investisseurs\F6\RESULTATS\2019\Résultats FY 2019\Versions_finales\"/>
    </mc:Choice>
  </mc:AlternateContent>
  <bookViews>
    <workbookView xWindow="240" yWindow="1280" windowWidth="9180" windowHeight="3360" tabRatio="944" activeTab="2"/>
  </bookViews>
  <sheets>
    <sheet name="P&amp;L" sheetId="50" r:id="rId1"/>
    <sheet name="BS (Liabilities)" sheetId="49" r:id="rId2"/>
    <sheet name="BS (Assets)" sheetId="48" r:id="rId3"/>
    <sheet name="Equity" sheetId="51" r:id="rId4"/>
    <sheet name="Equity N-1" sheetId="52" r:id="rId5"/>
    <sheet name="20-3Dépréciations" sheetId="3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</externalReferences>
  <definedNames>
    <definedName name="\h">#N/A</definedName>
    <definedName name="\i">#N/A</definedName>
    <definedName name="______CPT10645" localSheetId="1">[0]!COMPTE10645</definedName>
    <definedName name="______CPT10645" localSheetId="3">[0]!COMPTE10645</definedName>
    <definedName name="______CPT10645" localSheetId="4">[0]!COMPTE10645</definedName>
    <definedName name="______CPT10645" localSheetId="0">[0]!COMPTE10645</definedName>
    <definedName name="______CPT10645">[0]!COMPTE10645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 localSheetId="1">[0]!COMPTE10645</definedName>
    <definedName name="_____CPT10645" localSheetId="3">[0]!COMPTE10645</definedName>
    <definedName name="_____CPT10645" localSheetId="4">[0]!COMPTE10645</definedName>
    <definedName name="_____CPT10645" localSheetId="0">[0]!COMPTE10645</definedName>
    <definedName name="_____CPT10645">[0]!COMPTE10645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IAM10645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10645" localSheetId="1">[0]!COMPTE10645</definedName>
    <definedName name="____CPT10645" localSheetId="3">[0]!COMPTE10645</definedName>
    <definedName name="____CPT10645" localSheetId="4">[0]!COMPTE10645</definedName>
    <definedName name="____CPT10645" localSheetId="0">[0]!COMPTE10645</definedName>
    <definedName name="____CPT10645">[0]!COMPTE10645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 localSheetId="1">#N/A</definedName>
    <definedName name="__CPT10645" localSheetId="3">#N/A</definedName>
    <definedName name="__CPT10645" localSheetId="4">#N/A</definedName>
    <definedName name="__CPT10645" localSheetId="0">#N/A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 localSheetId="1">COMPTE10645</definedName>
    <definedName name="_CPT10645" localSheetId="3">COMPTE10645</definedName>
    <definedName name="_CPT10645" localSheetId="4">COMPTE10645</definedName>
    <definedName name="_CPT10645" localSheetId="0">COMPTE10645</definedName>
    <definedName name="_CPT10645">COMPTE10645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 localSheetId="5">[1]DETCONSO!#REF!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 localSheetId="5">[1]DETCONSO!#REF!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 localSheetId="5">[1]DETCONSO!#REF!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 localSheetId="5">[1]DETCONSO!#REF!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 localSheetId="5">[1]DETCONSO!#REF!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 localSheetId="5">[1]DETCONSO!#REF!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 localSheetId="5">[1]DETCONSO!#REF!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IAM10645" localSheetId="5">#REF!</definedName>
    <definedName name="_IAM10645">#REF!</definedName>
    <definedName name="_IMM2" localSheetId="5">[2]EXPERTISE!#REF!</definedName>
    <definedName name="_IMM2">[6]EXPERTISE!#REF!</definedName>
    <definedName name="_Key1" localSheetId="2" hidden="1">#REF!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0" hidden="1">#REF!</definedName>
    <definedName name="_Key1" hidden="1">#REF!</definedName>
    <definedName name="_MEQ2661" localSheetId="5">#REF!</definedName>
    <definedName name="_MEQ2661">#REF!</definedName>
    <definedName name="_MEQ2662">#REF!</definedName>
    <definedName name="_MEQ2663" localSheetId="5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 localSheetId="5">[3]PORT_HORS_CONSO!#REF!</definedName>
    <definedName name="_PPA01">[7]PORT_HORS_CONSO!#REF!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ort" localSheetId="1" hidden="1">#REF!</definedName>
    <definedName name="_Sort" localSheetId="3" hidden="1">#REF!</definedName>
    <definedName name="_Sort" localSheetId="4" hidden="1">#REF!</definedName>
    <definedName name="_Sort" localSheetId="0" hidden="1">#REF!</definedName>
    <definedName name="_Sort" hidden="1">#REF!</definedName>
    <definedName name="_ste2" localSheetId="5">[2]EXPERTISE!#REF!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hatsconsommés">#REF!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[8]IM_Options!$C$32:$G$36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[9]Tables!$B$32</definedName>
    <definedName name="Annexe">[10]Détail!$J$1:$R$10960</definedName>
    <definedName name="anscount" hidden="1">1</definedName>
    <definedName name="ARRERAGES">#REF!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BANQCDC">#REF!</definedName>
    <definedName name="BANQCDCEP">#REF!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'[11]ANNEXE 1'!$C$5</definedName>
    <definedName name="CODSOC">[12]v!$C$11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[10]Compte!$A$5:$G$624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[13]FG!$A$1:$L$59,[13]FG!#REF!,[13]FG!#REF!,[13]FG!#REF!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 localSheetId="5">[1]DETCONSO!#REF!</definedName>
    <definedName name="CPTA47840">[5]DETCONSO!#REF!</definedName>
    <definedName name="CPTA47900" localSheetId="5">[1]DETCONSO!#REF!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mc">#REF!</definedName>
    <definedName name="cxdmo">#REF!</definedName>
    <definedName name="Date">#REF!</definedName>
    <definedName name="DATE_N">[14]Sommaire!$B$9</definedName>
    <definedName name="Date1">#REF!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'[15]RECAP GROUPE'!$A$1:$BH$5223</definedName>
    <definedName name="dettepension">#REF!</definedName>
    <definedName name="devise">#REF!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ECARTACQAMORT">#REF!</definedName>
    <definedName name="ECARTACQBRUT">#REF!</definedName>
    <definedName name="ECARTACQUISITION">#REF!</definedName>
    <definedName name="ecartconv1998" localSheetId="5">'[16]Ecarts conversion 1201'!#REF!</definedName>
    <definedName name="ecartconv1998">'[17]Ecarts conversion 1201'!#REF!</definedName>
    <definedName name="ecartconv1999" localSheetId="5">'[16]Ecarts conversion 1201'!#REF!</definedName>
    <definedName name="ecartconv1999">'[17]Ecarts conversion 1201'!#REF!</definedName>
    <definedName name="ecartconv2000" localSheetId="5">'[16]Ecarts conversion 1201'!#REF!</definedName>
    <definedName name="ecartconv2000">'[17]Ecarts conversion 1201'!#REF!</definedName>
    <definedName name="ecartcptrecip">#REF!</definedName>
    <definedName name="ECUREUIL_2001">#REF!</definedName>
    <definedName name="eeder">[18]EXPERTISE!$B$2:$B$92</definedName>
    <definedName name="eee">[19]Feuil1!$G$5:$G$112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[13]FG!#REF!,[13]FG!#REF!,[13]FG!#REF!,[13]FG!#REF!</definedName>
    <definedName name="Entrées_97" localSheetId="5">#REF!</definedName>
    <definedName name="Entrées_97">#REF!</definedName>
    <definedName name="errr">[20]PART!$B$2:$B$77</definedName>
    <definedName name="etat_ligne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[12]v!$C$31</definedName>
    <definedName name="EXITAX">#REF!</definedName>
    <definedName name="EXPERT" localSheetId="5">[2]EXPERTISE!#REF!</definedName>
    <definedName name="EXPERT">[6]EXPERTISE!#REF!</definedName>
    <definedName name="EXPERTI900">#REF!</definedName>
    <definedName name="EXPERTI930">'[21]930'!$F$11</definedName>
    <definedName name="EXPERTI950">'[21]950'!$F$9</definedName>
    <definedName name="EZD">[22]PART!$D$3:$D$51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0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0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[23]BALANCE!$G$2:$G$549</definedName>
    <definedName name="FCHANGE">#REF!</definedName>
    <definedName name="FDSPROPRES" localSheetId="1">#N/A</definedName>
    <definedName name="FDSPROPRES" localSheetId="3">#N/A</definedName>
    <definedName name="FDSPROPRES" localSheetId="4">#N/A</definedName>
    <definedName name="FDSPROPRES" localSheetId="0">#N/A</definedName>
    <definedName name="FDSPROPRES">#N/A</definedName>
    <definedName name="FDSPROV" localSheetId="1">CONSOA5+CONSOB3+CONSOB4+'BS (Liabilities)'!_CPT10645</definedName>
    <definedName name="FDSPROV" localSheetId="3">CONSOA5+CONSOB3+CONSOB4+Equity!_CPT10645</definedName>
    <definedName name="FDSPROV" localSheetId="4">CONSOA5+CONSOB3+CONSOB4+'Equity N-1'!_CPT10645</definedName>
    <definedName name="FDSPROV" localSheetId="0">CONSOA5+CONSOB3+CONSOB4+'P&amp;L'!_CPT10645</definedName>
    <definedName name="FDSPROV">CONSOA5+CONSOB3+CONSOB4+_CPT10645</definedName>
    <definedName name="ff">[24]BALANCE!$G$2:$G$563</definedName>
    <definedName name="FFFFFF">[25]BALANCE!$B$2:$B$573</definedName>
    <definedName name="FFFFFFFFFFFFFF">[26]PART!$C$2:$C$104</definedName>
    <definedName name="FGACQUISITION">#REF!</definedName>
    <definedName name="FGADMINISTRATION">#REF!</definedName>
    <definedName name="FGAUTCHTECH">#REF!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[25]BALANCE!$G$2:$G$573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 localSheetId="5">[2]EXPERTISE!#REF!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_301">#REF!</definedName>
    <definedName name="gg">[24]BALANCE!$B$2:$B$563</definedName>
    <definedName name="ggg">[27]EXPERTISE!$I$2:$I$113</definedName>
    <definedName name="GGGGGGGGGG">[25]EXPERTISE!$C$2:$C$122</definedName>
    <definedName name="gggggggggggggggg">[24]BALANCE!$C$2:$C$563</definedName>
    <definedName name="gilou">#REF!</definedName>
    <definedName name="HHHHHH" localSheetId="5">[28]EXPERTISE!#REF!</definedName>
    <definedName name="HHHHHH">[25]EXPERTISE!#REF!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 localSheetId="1">#REF!+#REF!+#REF!+_IAM10645</definedName>
    <definedName name="iamds" localSheetId="3">#REF!+#REF!+#REF!+_IAM10645</definedName>
    <definedName name="iamds" localSheetId="4">#REF!+#REF!+#REF!+_IAM10645</definedName>
    <definedName name="iamds" localSheetId="0">#REF!+#REF!+#REF!+_IAM10645</definedName>
    <definedName name="iamds">#REF!+#REF!+#REF!+_IAM10645</definedName>
    <definedName name="IAMFDSPROPRES" localSheetId="5">#REF!+#REF!-'20-3Dépréciations'!_IAM10645</definedName>
    <definedName name="IAMFDSPROPRES" localSheetId="1">#REF!+#REF!-_IAM10645</definedName>
    <definedName name="IAMFDSPROPRES" localSheetId="3">#REF!+#REF!-_IAM10645</definedName>
    <definedName name="IAMFDSPROPRES" localSheetId="4">#REF!+#REF!-_IAM10645</definedName>
    <definedName name="IAMFDSPROPRES" localSheetId="0">#REF!+#REF!-_IAM10645</definedName>
    <definedName name="IAMFDSPROPRES">#REF!+#REF!-_IAM10645</definedName>
    <definedName name="IAMFDSPROV" localSheetId="5">#REF!+#REF!+#REF!+'20-3Dépréciations'!_IAM10645</definedName>
    <definedName name="IAMFDSPROV" localSheetId="1">#REF!+#REF!+#REF!+_IAM10645</definedName>
    <definedName name="IAMFDSPROV" localSheetId="3">#REF!+#REF!+#REF!+_IAM10645</definedName>
    <definedName name="IAMFDSPROV" localSheetId="4">#REF!+#REF!+#REF!+_IAM10645</definedName>
    <definedName name="IAMFDSPROV" localSheetId="0">#REF!+#REF!+#REF!+_IAM10645</definedName>
    <definedName name="IAMFDSPROV">#REF!+#REF!+#REF!+_IAM10645</definedName>
    <definedName name="IAMIMMO" localSheetId="5">[29]Placements!#REF!</definedName>
    <definedName name="IAMIMMO">[30]Placements!#REF!</definedName>
    <definedName name="IAMIMMO1" localSheetId="5">[29]Placements!#REF!</definedName>
    <definedName name="IAMIMMO1">[30]Placements!#REF!</definedName>
    <definedName name="IAMIMMO2" localSheetId="5">[29]Placements!#REF!</definedName>
    <definedName name="IAMIMMO2">[30]Placements!#REF!</definedName>
    <definedName name="IAMMEQ" localSheetId="5">[29]Placements!#REF!</definedName>
    <definedName name="IAMMEQ">[30]Placements!#REF!</definedName>
    <definedName name="IAMMEQ1" localSheetId="5">[29]Placements!#REF!</definedName>
    <definedName name="IAMMEQ1">[30]Placements!#REF!</definedName>
    <definedName name="IAMMEQ2" localSheetId="5">[29]Placements!#REF!</definedName>
    <definedName name="IAMMEQ2">[30]Placements!#REF!</definedName>
    <definedName name="IAMPRODFI">#REF!+#REF!</definedName>
    <definedName name="IAMVMOB" localSheetId="5">[29]Placements!#REF!</definedName>
    <definedName name="IAMVMOB">[30]Placements!#REF!</definedName>
    <definedName name="IAMVMOB1" localSheetId="5">[29]Placements!#REF!</definedName>
    <definedName name="IAMVMOB1">[30]Placements!#REF!</definedName>
    <definedName name="IAMVMOB2" localSheetId="5">[29]Placements!#REF!</definedName>
    <definedName name="IAMVMOB2">[30]Placements!#REF!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 localSheetId="5">[1]DETCONSO!#REF!</definedName>
    <definedName name="IFRS_B1D311">[5]DETCONSO!#REF!</definedName>
    <definedName name="IFRS_B1D312" localSheetId="5">[1]DETCONSO!#REF!</definedName>
    <definedName name="IFRS_B1D312">[5]DETCONSO!#REF!</definedName>
    <definedName name="IFRS_B1D313" localSheetId="5">[1]DETCONSO!#REF!</definedName>
    <definedName name="IFRS_B1D313">[5]DETCONSO!#REF!</definedName>
    <definedName name="IFRS_B1D314" localSheetId="5">[1]DETCONSO!#REF!</definedName>
    <definedName name="IFRS_B1D314">[5]DETCONSO!#REF!</definedName>
    <definedName name="IFRS_B1D315" localSheetId="5">[1]DETCONSO!#REF!</definedName>
    <definedName name="IFRS_B1D315">[5]DETCONSO!#REF!</definedName>
    <definedName name="IFRS_B1D316" localSheetId="5">[1]DETCONSO!#REF!</definedName>
    <definedName name="IFRS_B1D316">[5]DETCONSO!#REF!</definedName>
    <definedName name="IFRS_B1D317" localSheetId="5">[1]DETCONSO!#REF!</definedName>
    <definedName name="IFRS_B1D317">[5]DETCONSO!#REF!</definedName>
    <definedName name="IFRS_B1D318" localSheetId="5">[1]DETCONSO!#REF!</definedName>
    <definedName name="IFRS_B1D318">[5]DETCONSO!#REF!</definedName>
    <definedName name="IFRS_B1D319" localSheetId="5">[1]DETCONSO!#REF!</definedName>
    <definedName name="IFRS_B1D319">[5]DETCONSO!#REF!</definedName>
    <definedName name="IFRS_B1D320" localSheetId="5">[1]DETCONSO!#REF!</definedName>
    <definedName name="IFRS_B1D320">[5]DETCONSO!#REF!</definedName>
    <definedName name="IFRS_B1D321" localSheetId="5">[1]DETCONSO!#REF!</definedName>
    <definedName name="IFRS_B1D321">[5]DETCONSO!#REF!</definedName>
    <definedName name="IFRS_B1D322" localSheetId="5">[1]DETCONSO!#REF!</definedName>
    <definedName name="IFRS_B1D322">[5]DETCONSO!#REF!</definedName>
    <definedName name="IFRS_B1D323" localSheetId="5">[1]DETCONSO!#REF!</definedName>
    <definedName name="IFRS_B1D323">[5]DETCONSO!#REF!</definedName>
    <definedName name="IFRS_B1D324" localSheetId="5">[1]DETCONSO!#REF!</definedName>
    <definedName name="IFRS_B1D324">[5]DETCONSO!#REF!</definedName>
    <definedName name="IFRS_B1D325" localSheetId="5">[1]DETCONSO!#REF!</definedName>
    <definedName name="IFRS_B1D325">[5]DETCONSO!#REF!</definedName>
    <definedName name="IFRS_B1D326" localSheetId="5">[1]DETCONSO!#REF!</definedName>
    <definedName name="IFRS_B1D326">[5]DETCONSO!#REF!</definedName>
    <definedName name="IFRS_B1D327" localSheetId="5">[1]DETCONSO!#REF!</definedName>
    <definedName name="IFRS_B1D327">[5]DETCONSO!#REF!</definedName>
    <definedName name="IFRS_B1D328" localSheetId="5">[1]DETCONSO!#REF!</definedName>
    <definedName name="IFRS_B1D328">[5]DETCONSO!#REF!</definedName>
    <definedName name="IFRS_B1D329" localSheetId="5">[1]DETCONSO!#REF!</definedName>
    <definedName name="IFRS_B1D329">[5]DETCONSO!#REF!</definedName>
    <definedName name="IFRS_B1D330" localSheetId="5">[1]DETCONSO!#REF!</definedName>
    <definedName name="IFRS_B1D330">[5]DETCONSO!#REF!</definedName>
    <definedName name="IFRS_B1D331" localSheetId="5">[1]DETCONSO!#REF!</definedName>
    <definedName name="IFRS_B1D331">[5]DETCONSO!#REF!</definedName>
    <definedName name="IFRS_B1D332" localSheetId="5">[1]DETCONSO!#REF!</definedName>
    <definedName name="IFRS_B1D332">[5]DETCONSO!#REF!</definedName>
    <definedName name="IFRS_B1D333" localSheetId="5">[1]DETCONSO!#REF!</definedName>
    <definedName name="IFRS_B1D333">[5]DETCONSO!#REF!</definedName>
    <definedName name="IFRS_B1D334" localSheetId="5">[1]DETCONSO!#REF!</definedName>
    <definedName name="IFRS_B1D334">[5]DETCONSO!#REF!</definedName>
    <definedName name="IFRS_B1D335" localSheetId="5">[1]DETCONSO!#REF!</definedName>
    <definedName name="IFRS_B1D335">[5]DETCONSO!#REF!</definedName>
    <definedName name="IFRS_B1D336" localSheetId="5">[1]DETCONSO!#REF!</definedName>
    <definedName name="IFRS_B1D336">[5]DETCONSO!#REF!</definedName>
    <definedName name="IFRS_B1D337" localSheetId="5">[1]DETCONSO!#REF!</definedName>
    <definedName name="IFRS_B1D337">[5]DETCONSO!#REF!</definedName>
    <definedName name="IFRS_B1D338" localSheetId="5">[1]DETCONSO!#REF!</definedName>
    <definedName name="IFRS_B1D338">[5]DETCONSO!#REF!</definedName>
    <definedName name="IFRS_B1D339" localSheetId="5">[1]DETCONSO!#REF!</definedName>
    <definedName name="IFRS_B1D339">[5]DETCONSO!#REF!</definedName>
    <definedName name="IFRS_B1D340" localSheetId="5">[1]DETCONSO!#REF!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LIBELLE">[31]VNCI_ASS!$C$2:$C$94</definedName>
    <definedName name="IMM">[6]BALANCE!$D$2:$D$577</definedName>
    <definedName name="IMMEUBLE">[31]VNCI_ASS!$B$2:$B$94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'[32]5-InputsFolio'!$2:$65536</definedName>
    <definedName name="InputsFolioNL">'[32]6-InputsFolioNL'!$B$2:$IV$65536</definedName>
    <definedName name="InputsFolioPreClosing">'[32]PreClosing-InputsFolio'!$2:$65536</definedName>
    <definedName name="INTERRESSEMENT">#REF!</definedName>
    <definedName name="ITV_2001">#REF!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j">[24]BALANCE!$D$2:$D$563</definedName>
    <definedName name="journal96">[33]Feuil1!$O$3:$O$127</definedName>
    <definedName name="journal961">[33]Feuil1!$O$3:$O$127</definedName>
    <definedName name="jurid">#REF!</definedName>
    <definedName name="K2_WBEVMODE" hidden="1">0</definedName>
    <definedName name="LANGUE">[12]v!$C$5</definedName>
    <definedName name="LIBELLE">'[34]BALANCE-EUR'!$D$2:$D$817</definedName>
    <definedName name="libelles2">[7]PART!$C$2:$C$177</definedName>
    <definedName name="lignes">#REF!</definedName>
    <definedName name="LLLLLLLLLL" localSheetId="5">[35]PORT_HORS_CONSO!#REF!</definedName>
    <definedName name="LLLLLLLLLL">[36]PORT_HORS_CONSO!#REF!</definedName>
    <definedName name="M" localSheetId="5">[3]BALANCE!#REF!</definedName>
    <definedName name="m">[7]BALANCE!#REF!</definedName>
    <definedName name="M_">[7]BALANCE!$G$2:$G$452</definedName>
    <definedName name="M1_">[37]SORTIES!$F$2:$F$6</definedName>
    <definedName name="MINO">#REF!</definedName>
    <definedName name="mm">[24]EXPERTISE!$B$2:$B$122</definedName>
    <definedName name="MMMMM">[38]PART!$I$2:$I$111</definedName>
    <definedName name="MMMMMM">[39]BALANCE!$C$2:$C$577</definedName>
    <definedName name="MODE" localSheetId="5">[2]EXPERTISE!#REF!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0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'[34]BALANCE-EUR'!$H$2:$H$817</definedName>
    <definedName name="MONTANT1">'[34]BALANCE-EUR'!$G$2:$G$817</definedName>
    <definedName name="mouv62">[33]Feuil1!$O$61:$O$126</definedName>
    <definedName name="N">[19]Feuil1!$B$5:$B$112</definedName>
    <definedName name="natact" localSheetId="5">#REF!</definedName>
    <definedName name="natact">#REF!</definedName>
    <definedName name="Nb_Actions">#REF!</definedName>
    <definedName name="nn">[40]BALANCE!$D$2:$D$200</definedName>
    <definedName name="nnn">[27]EXPERTISE!$C$2:$C$113</definedName>
    <definedName name="NNNNNNN">[26]BALANCE!$G$2:$G$233</definedName>
    <definedName name="nnnnnnnnnnnnn">[27]BALANCE!$B$2:$B$570</definedName>
    <definedName name="NOM">#REF!</definedName>
    <definedName name="Nom_Imm" localSheetId="5">[2]EXPERTISE!#REF!</definedName>
    <definedName name="Nom_Imm">[6]EXPERTISE!#REF!</definedName>
    <definedName name="NOMIMMEUBLE" localSheetId="5">[28]EXPERTISE!#REF!</definedName>
    <definedName name="NOMIMMEUBLE">[25]EXPERTISE!#REF!</definedName>
    <definedName name="NOMSOC">[12]v!$C$12</definedName>
    <definedName name="NONVENT9">#REF!</definedName>
    <definedName name="NormalQuantile">[8]IM_Options!$C$130</definedName>
    <definedName name="ORGANIC">#REF!</definedName>
    <definedName name="P" localSheetId="5">[3]BALANCE!#REF!</definedName>
    <definedName name="p">[7]BALANCE!#REF!</definedName>
    <definedName name="P.V._cess_tit_d_invest">#REF!</definedName>
    <definedName name="P_">[26]BALANCE!$C$2:$C$233</definedName>
    <definedName name="PARAUTCRED">#REF!</definedName>
    <definedName name="PARAUTDEB">#REF!</definedName>
    <definedName name="PARC_DE_MONFORT" localSheetId="5">[3]PORT_HORS_CONSO!#REF!</definedName>
    <definedName name="PARC_DE_MONFORT">[7]PORT_HORS_CONSO!#REF!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 localSheetId="5">#REF!</definedName>
    <definedName name="pel_libcpte">#REF!</definedName>
    <definedName name="pel_libellé">#REF!</definedName>
    <definedName name="pel_port">#REF!</definedName>
    <definedName name="pel_ran_1_1_n">#REF!</definedName>
    <definedName name="pel_s9612" localSheetId="5">#REF!</definedName>
    <definedName name="pel_s9612">#REF!</definedName>
    <definedName name="pel_s9712" localSheetId="5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'[41]Imprim 99'!$D$96:$O$114</definedName>
    <definedName name="Plage_Clé_SFRNV">[9]Importation!$BG:$BG</definedName>
    <definedName name="PLUSVALUES">#REF!</definedName>
    <definedName name="PMDOT">#REF!</definedName>
    <definedName name="PMICPBATT">#REF!</definedName>
    <definedName name="PMREP">#REF!</definedName>
    <definedName name="PO" localSheetId="5">[42]BALANCE!#REF!</definedName>
    <definedName name="PO">[26]BALANCE!#REF!</definedName>
    <definedName name="PORT">'[34]BALANCE-EUR'!$B$2:$B$817</definedName>
    <definedName name="port2" localSheetId="5">[2]EXPERTISE!#REF!</definedName>
    <definedName name="port2">[6]EXPERTISE!#REF!</definedName>
    <definedName name="portef">#REF!</definedName>
    <definedName name="pp">[24]EXPERTISE!$H$2:$H$122</definedName>
    <definedName name="PPPPPPPPP">[26]BALANCE!$B$2:$B$233</definedName>
    <definedName name="PRCHNONTECH">#REF!</definedName>
    <definedName name="PRESTETFRAISPAYES">#REF!</definedName>
    <definedName name="PRESTITPB">#REF!</definedName>
    <definedName name="prêtées" localSheetId="5">#REF!</definedName>
    <definedName name="prêtées">#REF!</definedName>
    <definedName name="prets">[7]Feuil9!$E$2:$E$174</definedName>
    <definedName name="prêts">#REF!</definedName>
    <definedName name="PREV_2001">#REF!</definedName>
    <definedName name="PREVI10645" localSheetId="5">#REF!</definedName>
    <definedName name="PREVI10645">#REF!</definedName>
    <definedName name="PREVIFDSPROPRES" localSheetId="5">#REF!+#REF!-'20-3Dépréciations'!PREVI10645</definedName>
    <definedName name="PREVIFDSPROPRES" localSheetId="1">#N/A</definedName>
    <definedName name="PREVIFDSPROPRES" localSheetId="3">#N/A</definedName>
    <definedName name="PREVIFDSPROPRES" localSheetId="4">#N/A</definedName>
    <definedName name="PREVIFDSPROPRES" localSheetId="0">#N/A</definedName>
    <definedName name="PREVIFDSPROPRES">#N/A</definedName>
    <definedName name="PREVIFDSPROV">#REF!+#REF!+#REF!</definedName>
    <definedName name="PreviousInputsFolioNL">'[32]Previous-InputsFolioNL'!$2:$65000</definedName>
    <definedName name="PREVIPRODFI">#REF!+#REF!</definedName>
    <definedName name="pro">#REF!</definedName>
    <definedName name="PRODEXCEP">#REF!</definedName>
    <definedName name="PRODFI" localSheetId="1">consoII2+consoII9</definedName>
    <definedName name="PRODFI" localSheetId="3">consoII2+consoII9</definedName>
    <definedName name="PRODFI" localSheetId="4">consoII2+consoII9</definedName>
    <definedName name="PRODFI" localSheetId="0">consoII2+consoII9</definedName>
    <definedName name="PRODFI">consoII2+consoII9</definedName>
    <definedName name="PRODUIT">[43]Produits!$C$1:$J$3941</definedName>
    <definedName name="produitifrs4">[44]Feuil1!$A$2:$B$1000</definedName>
    <definedName name="produitreseau">'[45]Table produit'!$E$2:$I$6158</definedName>
    <definedName name="produitsautactivités">#REF!</definedName>
    <definedName name="Prov_01_01_97" localSheetId="5">#REF!</definedName>
    <definedName name="Prov_01_01_97">#REF!</definedName>
    <definedName name="Prov_31_12_97" localSheetId="5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[20]PART!$A$2:$A$77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 localSheetId="5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[18]EXPERTISE!$G$2:$G$92</definedName>
    <definedName name="rffff">[20]PART!$G$2:$G$77</definedName>
    <definedName name="ri">#REF!</definedName>
    <definedName name="RIAMN">#REF!</definedName>
    <definedName name="RIAMN1">#REF!</definedName>
    <definedName name="RIAMN2">#REF!</definedName>
    <definedName name="RR">[25]BALANCE!$B$2:$B$573</definedName>
    <definedName name="rrr">[20]PART!$C$2:$C$77</definedName>
    <definedName name="rrrr">#REF!</definedName>
    <definedName name="SALBRUTS">#REF!</definedName>
    <definedName name="scmc">#REF!</definedName>
    <definedName name="scmo">#REF!</definedName>
    <definedName name="SCR.Counterparty.Default">[8]IM_Options!$C$94:$D$95</definedName>
    <definedName name="SCR.Equity">[8]IM_Options!$C$90:$D$91</definedName>
    <definedName name="SCR.Health.CAT.Corr">[8]IM_Options!$C$62:$E$64</definedName>
    <definedName name="SCR.Health.Corr">[8]IM_Options!$C$39:$E$41</definedName>
    <definedName name="SCR.Health.NonSLT.Corr">[8]IM_Options!$C$58:$D$59</definedName>
    <definedName name="SCR.Health.NonSLT.pr.Corr">[8]IM_Options!$C$52:$F$55</definedName>
    <definedName name="SCR.Health.SLT.Corr">[8]IM_Options!$C$44:$H$49</definedName>
    <definedName name="SCR.Life.Corr">[8]IM_Options!$C$23:$I$29</definedName>
    <definedName name="SCR.Market.Corr.DOWN">[8]IM_Options!$C$5:$I$11</definedName>
    <definedName name="SCR.Market.Corr.UP">[8]IM_Options!$C$14:$I$20</definedName>
    <definedName name="SCR.NonLife.Corr">[8]IM_Options!$C$67:$E$69</definedName>
    <definedName name="SCR.NonLife.pr.Corr">[8]IM_Options!$C$72:$N$83</definedName>
    <definedName name="sdmc">#REF!</definedName>
    <definedName name="sdmo">#REF!</definedName>
    <definedName name="SDQSD" localSheetId="5">[28]EXPERTISE!#REF!</definedName>
    <definedName name="SDQSD">[25]EXPERTISE!#REF!</definedName>
    <definedName name="sdsd">[27]BALANCE!$G$2:$G$570</definedName>
    <definedName name="SDSQDSDS">[31]VNCI_ASS!$B$2:$B$94</definedName>
    <definedName name="sdssssssssss">[24]BALANCE!$B$2:$B$563</definedName>
    <definedName name="SFCCCWC">#REF!</definedName>
    <definedName name="sfr_autres_prov">[9]Tables!$O$3:$Q$198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mme">[25]BALANCE!$G$2:$G$573</definedName>
    <definedName name="Sorties_97" localSheetId="5">#REF!</definedName>
    <definedName name="Sorties_97">#REF!</definedName>
    <definedName name="SQDQSD">#REF!</definedName>
    <definedName name="SQDSDSQDSQD">#REF!</definedName>
    <definedName name="SS_HTM_COUT_AMORTI" localSheetId="5">[1]DETCONSO!#REF!</definedName>
    <definedName name="SS_HTM_COUT_AMORTI">[5]DETCONSO!#REF!</definedName>
    <definedName name="SS_HTM_INDE">[5]DETCONSO!$BQ$387</definedName>
    <definedName name="ssmo">#REF!</definedName>
    <definedName name="SSSSS" localSheetId="5">[28]EXPERTISE!#REF!</definedName>
    <definedName name="SSSSS">[25]EXPERTISE!#REF!</definedName>
    <definedName name="sté" localSheetId="5">#REF!</definedName>
    <definedName name="sté">#REF!</definedName>
    <definedName name="stock95">[33]Feuil1!$E$2:$E$126</definedName>
    <definedName name="SURCOTESORT">#REF!</definedName>
    <definedName name="T">[26]BALANCE!$B$2:$B$233</definedName>
    <definedName name="T_111" localSheetId="5">#REF!</definedName>
    <definedName name="T_111">#REF!</definedName>
    <definedName name="T_112" localSheetId="5">#REF!</definedName>
    <definedName name="T_112">#REF!</definedName>
    <definedName name="T_113" localSheetId="5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 localSheetId="5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'[46]TFT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'[46]TFT '!$A$5</definedName>
    <definedName name="T_7">#REF!</definedName>
    <definedName name="T_8">#REF!</definedName>
    <definedName name="T_9">#REF!</definedName>
    <definedName name="Table">'[45]Table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TT">[26]BALANCE!$D$2:$D$233</definedName>
    <definedName name="typact" localSheetId="5">#REF!</definedName>
    <definedName name="typact">#REF!</definedName>
    <definedName name="typact1">#REF!</definedName>
    <definedName name="Type">[7]PART!$A$2:$A$177</definedName>
    <definedName name="UTILPREST">#REF!</definedName>
    <definedName name="UTILPROV1">#REF!</definedName>
    <definedName name="UTILPROV2">#REF!</definedName>
    <definedName name="V.E._Millions" localSheetId="5">[2]EXPERTISE!#REF!</definedName>
    <definedName name="V.E._Millions">[6]EXPERTISE!#REF!</definedName>
    <definedName name="vabrut96">[33]Feuil1!$AJ$3:$AJ$126</definedName>
    <definedName name="vabrut96édité">[33]Feuil1!$AV$3:$AV$34</definedName>
    <definedName name="ValColonne">[47]Paramétrage!$F$6</definedName>
    <definedName name="valeurs" localSheetId="5">#REF!</definedName>
    <definedName name="valeurs">#REF!</definedName>
    <definedName name="VALEURS_DE_REALISATION">[7]PART!$K$2:$K$177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 localSheetId="5">#REF!</definedName>
    <definedName name="VB_au_1_1_97">#REF!</definedName>
    <definedName name="vb_au_31_12_97">#REF!</definedName>
    <definedName name="VBVDWSD" localSheetId="5">[42]BALANCE!#REF!</definedName>
    <definedName name="VBVDWSD">[26]BALANCE!#REF!</definedName>
    <definedName name="VIRINTERNE">#REF!</definedName>
    <definedName name="VNC_au_31_12_97" localSheetId="5">#REF!</definedName>
    <definedName name="VNC_au_31_12_97">#REF!</definedName>
    <definedName name="VNCI900">#REF!</definedName>
    <definedName name="VVDFGVF" localSheetId="5">[28]EXPERTISE!#REF!</definedName>
    <definedName name="VVDFGVF">[25]EXPERTISE!#REF!</definedName>
    <definedName name="w">[24]EXPERTISE!$H$2:$H$122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0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0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0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0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WWWWWWWWWW">[25]BALANCE!$D$2:$D$573</definedName>
    <definedName name="X" localSheetId="5">[2]BALANCE!#REF!</definedName>
    <definedName name="X">[6]BALANCE!#REF!</definedName>
    <definedName name="XVXVDDVFDCV">#REF!</definedName>
    <definedName name="XW">[31]VNCI_ASS!$C$2:$C$94</definedName>
    <definedName name="XX" localSheetId="5">[2]BALANCE!#REF!</definedName>
    <definedName name="XX">[6]BALANCE!#REF!</definedName>
    <definedName name="XXWXS" localSheetId="5">[42]BALANCE!#REF!</definedName>
    <definedName name="XXWXS">[26]BALANCE!#REF!</definedName>
    <definedName name="XXX" localSheetId="5">[2]BALANCE!#REF!</definedName>
    <definedName name="XXX">[6]BALANCE!#REF!</definedName>
    <definedName name="XXXXXX">[26]PART!$B$2:$B$104</definedName>
    <definedName name="xxxxxxxxxx">[24]EXPERTISE!$B$2:$B$122</definedName>
    <definedName name="Y">[38]PART!$I$2:$I$111</definedName>
    <definedName name="ZEZER">[25]EXPERTISE!$C$2:$C$122</definedName>
    <definedName name="_xlnm.Print_Area" localSheetId="5">'20-3Dépréciations'!$B$1:$G$26</definedName>
    <definedName name="_xlnm.Print_Area" localSheetId="3">Equity!$B$5:$L$15</definedName>
    <definedName name="zse">[48]BALANCE!$D$2:$D$570</definedName>
    <definedName name="zZone_d_impression" localSheetId="2">#REF!</definedName>
    <definedName name="zZone_d_impression" localSheetId="1">#REF!</definedName>
    <definedName name="zZone_d_impression" localSheetId="3">#REF!</definedName>
    <definedName name="zZone_d_impression" localSheetId="4">#REF!</definedName>
    <definedName name="zZone_d_impression" localSheetId="0">#REF!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E14" i="37" l="1"/>
  <c r="C14" i="37"/>
  <c r="C19" i="37"/>
  <c r="E18" i="37"/>
  <c r="E19" i="37"/>
  <c r="C12" i="37"/>
  <c r="C21" i="37"/>
  <c r="C22" i="37"/>
  <c r="E17" i="37"/>
  <c r="E21" i="37"/>
  <c r="E12" i="37"/>
  <c r="E16" i="37"/>
  <c r="E23" i="37"/>
  <c r="E15" i="37"/>
  <c r="E22" i="37"/>
  <c r="C15" i="37"/>
  <c r="C17" i="37"/>
  <c r="C23" i="37"/>
  <c r="C13" i="37"/>
  <c r="E13" i="37"/>
  <c r="C18" i="37"/>
  <c r="C16" i="37"/>
  <c r="E24" i="37" l="1"/>
  <c r="C24" i="37"/>
</calcChain>
</file>

<file path=xl/sharedStrings.xml><?xml version="1.0" encoding="utf-8"?>
<sst xmlns="http://schemas.openxmlformats.org/spreadsheetml/2006/main" count="190" uniqueCount="153">
  <si>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</si>
  <si>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</si>
  <si>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</si>
  <si>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</si>
  <si>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</si>
  <si>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</si>
  <si>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</si>
  <si>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</si>
  <si>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</si>
  <si>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</si>
  <si>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</si>
  <si>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</si>
  <si>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</si>
  <si>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</si>
  <si>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</si>
  <si>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</si>
  <si>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</si>
  <si>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</si>
  <si>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</si>
  <si>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</si>
  <si>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</si>
  <si>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</si>
  <si>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</si>
  <si>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</si>
  <si>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</si>
  <si>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</si>
  <si>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</si>
  <si>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</si>
  <si>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</si>
  <si>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</si>
  <si>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</si>
  <si>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</si>
  <si>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</si>
  <si>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</si>
  <si>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</si>
  <si>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</si>
  <si>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</si>
  <si>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</si>
  <si>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</si>
  <si>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</si>
  <si>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</si>
  <si>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</si>
  <si>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</si>
  <si>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</si>
  <si>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</si>
  <si>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</si>
  <si>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</si>
  <si>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</si>
  <si>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</si>
  <si>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</si>
  <si>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</si>
  <si>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</si>
  <si>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</si>
  <si>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</si>
  <si>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</si>
  <si>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</si>
  <si>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</si>
  <si>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</si>
  <si>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</si>
  <si>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</si>
  <si>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</si>
  <si>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</si>
  <si>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</si>
  <si>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</si>
  <si>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</si>
  <si>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</si>
  <si>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</si>
  <si>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</si>
  <si>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</si>
  <si>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</si>
  <si>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</si>
  <si>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</si>
  <si>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</si>
  <si>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</si>
  <si>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</si>
  <si>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</si>
  <si>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</si>
  <si>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</si>
  <si>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</si>
  <si>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</si>
  <si>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</si>
  <si>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</si>
  <si>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</si>
  <si>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</si>
  <si>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</si>
  <si>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</si>
  <si>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</si>
  <si>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Premiums written</t>
  </si>
  <si>
    <t>Change in unearned premiums reserve</t>
  </si>
  <si>
    <t>Earned premiums</t>
  </si>
  <si>
    <t>Revenue from other activities</t>
  </si>
  <si>
    <t>Other operating revenue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</si>
  <si>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</si>
  <si>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</si>
  <si>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</si>
  <si>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</si>
  <si>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</si>
  <si>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</si>
  <si>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</si>
  <si>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</si>
  <si>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</si>
  <si>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</si>
  <si>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</si>
  <si>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</si>
  <si>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</si>
  <si>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</si>
  <si>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</si>
  <si>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</si>
  <si>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</si>
  <si>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</si>
  <si>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</si>
  <si>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Translation adjustments</t>
  </si>
  <si>
    <t>Net profit and unrealised and deferred gains and losses for the period</t>
  </si>
  <si>
    <t>Retained earnings and profit</t>
  </si>
  <si>
    <t>31.12.2018</t>
  </si>
  <si>
    <t>Net investment income</t>
  </si>
  <si>
    <t>5.1.1 Consolidated balance sheet</t>
  </si>
  <si>
    <t>ASSETS</t>
  </si>
  <si>
    <t>(In € millions)</t>
  </si>
  <si>
    <t>Notes</t>
  </si>
  <si>
    <t>31.12.2019</t>
  </si>
  <si>
    <t>Securities held for trading</t>
  </si>
  <si>
    <t>Reinsurers' share of insurance and financial liabilities</t>
  </si>
  <si>
    <t>EQUITY AND LIABILITIES</t>
  </si>
  <si>
    <t>Equity attribuable to owners of the parent</t>
  </si>
  <si>
    <t>Financial liabilities - financial instruments with DPF (excluding unit-linked)</t>
  </si>
  <si>
    <t>Financial liabilities - financial instruments without DPF (excluding unit-linked)</t>
  </si>
  <si>
    <t>Financial liabilities - unit-linked financial instruments</t>
  </si>
  <si>
    <t>Other financing liabilities</t>
  </si>
  <si>
    <t>5.1.2 Consolidated income statement</t>
  </si>
  <si>
    <t>Gains and losses on disposal of investments</t>
  </si>
  <si>
    <t>Amortisation of value of In-Force business and distribution agreements</t>
  </si>
  <si>
    <t>Net profit for the period</t>
  </si>
  <si>
    <t>Net profit attributable to owners of the parent</t>
  </si>
  <si>
    <t>Basic earnings per share (in €)</t>
  </si>
  <si>
    <t>Diluted earnings per share (in €)</t>
  </si>
  <si>
    <t>5.1.4   Tableau de variation des capitaux propres</t>
  </si>
  <si>
    <t>CCV de l'onglet"TVCP plaquette" dans le fichier "Tableau de VARCAP global 2019.06 -2IFRS" dans le dossier cyan\5-Partages Bureautiques\FC CONSO_PROD\Arrêté 30.06.2019\Traitement par société\Tableau VARCAP</t>
  </si>
  <si>
    <t>CONSOLIDATED STATEMENT OF CHANGES IN EQUITY - 2019</t>
  </si>
  <si>
    <t>Equity at 
01.01.2019 - IFRS</t>
  </si>
  <si>
    <t>·  Dividends paid</t>
  </si>
  <si>
    <t>·  Changes in capital/
    Merger premium</t>
  </si>
  <si>
    <t>·  Subordinated notes, 
   net of tax</t>
  </si>
  <si>
    <t>·  Treasury shares, 
   net of tax</t>
  </si>
  <si>
    <t>·  Changes in scope 
   of consolidation</t>
  </si>
  <si>
    <r>
      <t xml:space="preserve">·  Other movements </t>
    </r>
    <r>
      <rPr>
        <vertAlign val="superscript"/>
        <sz val="8"/>
        <color rgb="FF000000"/>
        <rFont val="Arial-BoldMT"/>
      </rPr>
      <t>(1)</t>
    </r>
  </si>
  <si>
    <t>Equity at
31.12.2019</t>
  </si>
  <si>
    <t>Ne pas oublier de modifier la date</t>
  </si>
  <si>
    <t>CCV de l'onglet"TVCP plaquette" dans le fichier "Tableau de VARCAP global 20x.xx -2IFRS" dans le dossier cyan\5-Partages Bureautiques\FC CONSO_PROD\Arrêté 30.xx.20xx\Traitement par société\Tableau VARCAP</t>
  </si>
  <si>
    <t>CONSOLIDATED STATEMENT OF CHANGES IN EQUITY - 2018</t>
  </si>
  <si>
    <t>Equity at 
01.01.2018 - IFRS</t>
  </si>
  <si>
    <t>·  Other movements</t>
  </si>
  <si>
    <t>Equity at
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</si>
</sst>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"/>
    <numFmt numFmtId="165" formatCode="_-* #,##0.00\ _€_-;\-* #,##0.00\ _€_-;_-* &quot;-&quot;??\ _€_-;_-@_-"/>
    <numFmt numFmtId="166" formatCode="_-* #,##0\ _€_-;\-* #,##0\ _€_-;_-* &quot;-&quot;??\ _€_-;_-@_-"/>
    <numFmt numFmtId="167" formatCode="_(* #,##0.0_);_(* \(#,##0.0\)"/>
    <numFmt numFmtId="168" formatCode="_(* #,##0.00_);_(* \(#,##0.00\)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b/>
      <sz val="14"/>
      <color indexed="1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34EA2"/>
      <name val="Arial-BoldMT"/>
    </font>
    <font>
      <i/>
      <sz val="8"/>
      <color rgb="FFFFFFFF"/>
      <name val="Arial-ItalicMT"/>
    </font>
    <font>
      <sz val="8"/>
      <color rgb="FFFFFFFF"/>
      <name val="Arial-ItalicMT"/>
    </font>
    <font>
      <b/>
      <outline/>
      <sz val="8"/>
      <color rgb="FFFFFFFF"/>
      <name val="Arial-BoldMT"/>
    </font>
    <font>
      <sz val="8.5"/>
      <color rgb="FF000000"/>
      <name val="Arial-BoldMT"/>
    </font>
    <font>
      <sz val="8.5"/>
      <name val="Arial-BoldMT"/>
    </font>
    <font>
      <b/>
      <sz val="8.5"/>
      <color rgb="FF000000"/>
      <name val="Arial-BoldMT"/>
    </font>
    <font>
      <b/>
      <sz val="8"/>
      <color rgb="FFFFFFFF"/>
      <name val="Arial-ItalicMT"/>
    </font>
    <font>
      <i/>
      <sz val="8"/>
      <color rgb="FFFF0000"/>
      <name val="Calibri"/>
      <family val="2"/>
      <scheme val="minor"/>
    </font>
    <font>
      <sz val="10"/>
      <name val="Arial-BoldMT"/>
    </font>
    <font>
      <b/>
      <sz val="8"/>
      <color rgb="FFFF0000"/>
      <name val="Arial"/>
      <family val="2"/>
    </font>
    <font>
      <b/>
      <sz val="11"/>
      <color rgb="FF034EA2"/>
      <name val="Arial"/>
      <family val="2"/>
    </font>
    <font>
      <b/>
      <sz val="8"/>
      <color rgb="FF000000"/>
      <name val="Arial-BoldMT"/>
    </font>
    <font>
      <sz val="8"/>
      <color rgb="FF000000"/>
      <name val="Arial-BoldMT"/>
    </font>
    <font>
      <vertAlign val="superscript"/>
      <sz val="8"/>
      <color rgb="FF000000"/>
      <name val="Arial-BoldMT"/>
    </font>
    <font>
      <b/>
      <sz val="8"/>
      <color rgb="FFFFFFFF"/>
      <name val="Arial-BoldMT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6F89C3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rgb="FF000000"/>
      </bottom>
      <diagonal/>
    </border>
  </borders>
  <cellStyleXfs count="17">
    <xf numFmtId="0" fontId="0" fillId="0" borderId="0"/>
    <xf numFmtId="0" fontId="3" fillId="2" borderId="1" applyNumberFormat="0" applyFont="0" applyBorder="0" applyAlignment="0">
      <alignment horizontal="center"/>
    </xf>
    <xf numFmtId="44" fontId="2" fillId="0" borderId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2">
      <alignment horizontal="center"/>
    </xf>
    <xf numFmtId="3" fontId="4" fillId="0" borderId="0" applyFont="0" applyFill="0" applyBorder="0" applyAlignment="0" applyProtection="0"/>
    <xf numFmtId="0" fontId="4" fillId="3" borderId="0" applyNumberFormat="0" applyFont="0" applyBorder="0" applyAlignment="0" applyProtection="0"/>
    <xf numFmtId="0" fontId="6" fillId="0" borderId="0">
      <alignment horizontal="centerContinuous" vertical="center"/>
    </xf>
    <xf numFmtId="0" fontId="7" fillId="0" borderId="0">
      <alignment horizontal="left"/>
    </xf>
    <xf numFmtId="0" fontId="8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164" fontId="14" fillId="5" borderId="0" xfId="13" applyNumberFormat="1" applyFont="1" applyFill="1" applyBorder="1"/>
    <xf numFmtId="0" fontId="15" fillId="0" borderId="0" xfId="14" applyFont="1" applyAlignment="1">
      <alignment wrapText="1"/>
    </xf>
    <xf numFmtId="0" fontId="1" fillId="0" borderId="0" xfId="14"/>
    <xf numFmtId="166" fontId="15" fillId="0" borderId="0" xfId="15" applyNumberFormat="1" applyFont="1" applyAlignment="1">
      <alignment wrapText="1"/>
    </xf>
    <xf numFmtId="0" fontId="17" fillId="0" borderId="0" xfId="14" applyFont="1" applyAlignment="1">
      <alignment wrapText="1"/>
    </xf>
    <xf numFmtId="0" fontId="18" fillId="6" borderId="0" xfId="14" applyFont="1" applyFill="1" applyBorder="1" applyAlignment="1">
      <alignment vertical="center" wrapText="1"/>
    </xf>
    <xf numFmtId="0" fontId="19" fillId="6" borderId="0" xfId="14" applyFont="1" applyFill="1" applyBorder="1" applyAlignment="1">
      <alignment horizontal="center" vertical="center" wrapText="1"/>
    </xf>
    <xf numFmtId="14" fontId="20" fillId="7" borderId="0" xfId="14" applyNumberFormat="1" applyFont="1" applyFill="1" applyBorder="1" applyAlignment="1">
      <alignment horizontal="center" vertical="center" wrapText="1"/>
    </xf>
    <xf numFmtId="14" fontId="19" fillId="6" borderId="0" xfId="14" applyNumberFormat="1" applyFont="1" applyFill="1" applyBorder="1" applyAlignment="1">
      <alignment horizontal="center" vertical="center" wrapText="1"/>
    </xf>
    <xf numFmtId="0" fontId="21" fillId="0" borderId="0" xfId="14" applyFont="1" applyBorder="1" applyAlignment="1">
      <alignment horizontal="left" vertical="center" wrapText="1"/>
    </xf>
    <xf numFmtId="0" fontId="22" fillId="0" borderId="0" xfId="14" applyFont="1" applyBorder="1" applyAlignment="1">
      <alignment horizontal="center" vertical="center" wrapText="1"/>
    </xf>
    <xf numFmtId="167" fontId="21" fillId="8" borderId="0" xfId="14" applyNumberFormat="1" applyFont="1" applyFill="1" applyBorder="1" applyAlignment="1">
      <alignment horizontal="right" vertical="center" wrapText="1"/>
    </xf>
    <xf numFmtId="167" fontId="21" fillId="0" borderId="0" xfId="14" applyNumberFormat="1" applyFont="1" applyBorder="1" applyAlignment="1">
      <alignment horizontal="right" vertical="center" wrapText="1"/>
    </xf>
    <xf numFmtId="0" fontId="23" fillId="0" borderId="6" xfId="14" applyFont="1" applyBorder="1" applyAlignment="1">
      <alignment horizontal="left" vertical="center" wrapText="1"/>
    </xf>
    <xf numFmtId="0" fontId="22" fillId="0" borderId="6" xfId="14" applyFont="1" applyBorder="1" applyAlignment="1">
      <alignment horizontal="center" vertical="center" wrapText="1"/>
    </xf>
    <xf numFmtId="167" fontId="23" fillId="8" borderId="6" xfId="14" applyNumberFormat="1" applyFont="1" applyFill="1" applyBorder="1" applyAlignment="1">
      <alignment horizontal="right" vertical="center" wrapText="1"/>
    </xf>
    <xf numFmtId="167" fontId="23" fillId="0" borderId="6" xfId="14" applyNumberFormat="1" applyFont="1" applyBorder="1" applyAlignment="1">
      <alignment horizontal="right" vertical="center" wrapText="1"/>
    </xf>
    <xf numFmtId="0" fontId="23" fillId="0" borderId="7" xfId="14" applyFont="1" applyBorder="1" applyAlignment="1">
      <alignment horizontal="left" vertical="center" wrapText="1"/>
    </xf>
    <xf numFmtId="0" fontId="22" fillId="0" borderId="7" xfId="14" applyFont="1" applyBorder="1" applyAlignment="1">
      <alignment horizontal="center" vertical="center" wrapText="1"/>
    </xf>
    <xf numFmtId="167" fontId="23" fillId="8" borderId="7" xfId="14" applyNumberFormat="1" applyFont="1" applyFill="1" applyBorder="1" applyAlignment="1">
      <alignment horizontal="right" vertical="center" wrapText="1"/>
    </xf>
    <xf numFmtId="167" fontId="23" fillId="0" borderId="7" xfId="14" applyNumberFormat="1" applyFont="1" applyBorder="1" applyAlignment="1">
      <alignment horizontal="right" vertical="center" wrapText="1"/>
    </xf>
    <xf numFmtId="0" fontId="24" fillId="6" borderId="0" xfId="14" applyFont="1" applyFill="1" applyBorder="1" applyAlignment="1">
      <alignment vertical="center" wrapText="1"/>
    </xf>
    <xf numFmtId="0" fontId="19" fillId="6" borderId="0" xfId="14" applyFont="1" applyFill="1" applyBorder="1" applyAlignment="1">
      <alignment vertical="center" wrapText="1"/>
    </xf>
    <xf numFmtId="167" fontId="20" fillId="7" borderId="0" xfId="14" applyNumberFormat="1" applyFont="1" applyFill="1" applyBorder="1" applyAlignment="1">
      <alignment horizontal="right" vertical="center" wrapText="1"/>
    </xf>
    <xf numFmtId="167" fontId="24" fillId="6" borderId="0" xfId="14" applyNumberFormat="1" applyFont="1" applyFill="1" applyBorder="1" applyAlignment="1">
      <alignment horizontal="right" vertical="center" wrapText="1"/>
    </xf>
    <xf numFmtId="164" fontId="25" fillId="0" borderId="0" xfId="14" applyNumberFormat="1" applyFont="1"/>
    <xf numFmtId="3" fontId="21" fillId="9" borderId="0" xfId="14" applyNumberFormat="1" applyFont="1" applyFill="1" applyBorder="1" applyAlignment="1">
      <alignment horizontal="center" vertical="center" wrapText="1"/>
    </xf>
    <xf numFmtId="3" fontId="23" fillId="9" borderId="6" xfId="14" applyNumberFormat="1" applyFont="1" applyFill="1" applyBorder="1" applyAlignment="1">
      <alignment horizontal="center" vertical="center" wrapText="1"/>
    </xf>
    <xf numFmtId="3" fontId="21" fillId="9" borderId="6" xfId="14" applyNumberFormat="1" applyFont="1" applyFill="1" applyBorder="1" applyAlignment="1">
      <alignment horizontal="center" vertical="center" wrapText="1"/>
    </xf>
    <xf numFmtId="0" fontId="23" fillId="0" borderId="0" xfId="14" applyFont="1" applyBorder="1" applyAlignment="1">
      <alignment horizontal="left" vertical="center" wrapText="1"/>
    </xf>
    <xf numFmtId="3" fontId="23" fillId="9" borderId="0" xfId="14" applyNumberFormat="1" applyFont="1" applyFill="1" applyBorder="1" applyAlignment="1">
      <alignment horizontal="center" vertical="center" wrapText="1"/>
    </xf>
    <xf numFmtId="167" fontId="23" fillId="8" borderId="0" xfId="14" applyNumberFormat="1" applyFont="1" applyFill="1" applyBorder="1" applyAlignment="1">
      <alignment horizontal="right" vertical="center" wrapText="1"/>
    </xf>
    <xf numFmtId="167" fontId="23" fillId="0" borderId="0" xfId="14" applyNumberFormat="1" applyFont="1" applyBorder="1" applyAlignment="1">
      <alignment horizontal="right" vertical="center" wrapText="1"/>
    </xf>
    <xf numFmtId="3" fontId="20" fillId="6" borderId="0" xfId="14" applyNumberFormat="1" applyFont="1" applyFill="1" applyBorder="1" applyAlignment="1">
      <alignment horizontal="center" vertical="center" wrapText="1"/>
    </xf>
    <xf numFmtId="0" fontId="15" fillId="0" borderId="0" xfId="14" applyFont="1"/>
    <xf numFmtId="0" fontId="16" fillId="0" borderId="0" xfId="14" applyFont="1" applyAlignment="1">
      <alignment vertical="center"/>
    </xf>
    <xf numFmtId="0" fontId="26" fillId="0" borderId="0" xfId="14" applyFont="1" applyBorder="1" applyAlignment="1">
      <alignment horizontal="center" vertical="center" wrapText="1"/>
    </xf>
    <xf numFmtId="0" fontId="23" fillId="0" borderId="8" xfId="14" applyFont="1" applyBorder="1" applyAlignment="1">
      <alignment horizontal="left" vertical="center" wrapText="1"/>
    </xf>
    <xf numFmtId="0" fontId="22" fillId="0" borderId="8" xfId="14" applyFont="1" applyBorder="1" applyAlignment="1">
      <alignment horizontal="center" vertical="center" wrapText="1"/>
    </xf>
    <xf numFmtId="167" fontId="23" fillId="8" borderId="8" xfId="14" applyNumberFormat="1" applyFont="1" applyFill="1" applyBorder="1" applyAlignment="1">
      <alignment horizontal="right" vertical="center" wrapText="1"/>
    </xf>
    <xf numFmtId="167" fontId="23" fillId="0" borderId="8" xfId="14" applyNumberFormat="1" applyFont="1" applyBorder="1" applyAlignment="1">
      <alignment horizontal="right" vertical="center" wrapText="1"/>
    </xf>
    <xf numFmtId="0" fontId="21" fillId="0" borderId="8" xfId="14" applyFont="1" applyBorder="1" applyAlignment="1">
      <alignment horizontal="left" vertical="center" wrapText="1"/>
    </xf>
    <xf numFmtId="168" fontId="21" fillId="8" borderId="0" xfId="14" applyNumberFormat="1" applyFont="1" applyFill="1" applyBorder="1" applyAlignment="1">
      <alignment horizontal="right" vertical="center" wrapText="1"/>
    </xf>
    <xf numFmtId="168" fontId="21" fillId="0" borderId="0" xfId="14" applyNumberFormat="1" applyFont="1" applyBorder="1" applyAlignment="1">
      <alignment horizontal="right" vertical="center" wrapText="1"/>
    </xf>
    <xf numFmtId="0" fontId="21" fillId="0" borderId="9" xfId="14" applyFont="1" applyBorder="1" applyAlignment="1">
      <alignment horizontal="left" vertical="center" wrapText="1"/>
    </xf>
    <xf numFmtId="0" fontId="22" fillId="0" borderId="9" xfId="14" applyFont="1" applyBorder="1" applyAlignment="1">
      <alignment horizontal="center" vertical="center" wrapText="1"/>
    </xf>
    <xf numFmtId="168" fontId="21" fillId="8" borderId="9" xfId="14" applyNumberFormat="1" applyFont="1" applyFill="1" applyBorder="1" applyAlignment="1">
      <alignment horizontal="right" vertical="center" wrapText="1"/>
    </xf>
    <xf numFmtId="168" fontId="21" fillId="0" borderId="9" xfId="14" applyNumberFormat="1" applyFont="1" applyBorder="1" applyAlignment="1">
      <alignment horizontal="right" vertical="center" wrapText="1"/>
    </xf>
    <xf numFmtId="0" fontId="9" fillId="0" borderId="0" xfId="16"/>
    <xf numFmtId="0" fontId="27" fillId="0" borderId="0" xfId="16" applyFont="1"/>
    <xf numFmtId="0" fontId="18" fillId="6" borderId="0" xfId="14" applyFont="1" applyFill="1" applyBorder="1" applyAlignment="1">
      <alignment horizontal="left" wrapText="1"/>
    </xf>
    <xf numFmtId="0" fontId="19" fillId="6" borderId="0" xfId="14" applyFont="1" applyFill="1" applyBorder="1" applyAlignment="1">
      <alignment horizontal="right" wrapText="1"/>
    </xf>
    <xf numFmtId="0" fontId="20" fillId="7" borderId="0" xfId="14" applyFont="1" applyFill="1" applyBorder="1" applyAlignment="1">
      <alignment horizontal="right" wrapText="1"/>
    </xf>
    <xf numFmtId="0" fontId="29" fillId="0" borderId="10" xfId="14" applyFont="1" applyBorder="1" applyAlignment="1">
      <alignment horizontal="left" vertical="center" wrapText="1"/>
    </xf>
    <xf numFmtId="167" fontId="23" fillId="0" borderId="10" xfId="14" applyNumberFormat="1" applyFont="1" applyBorder="1" applyAlignment="1">
      <alignment horizontal="right" wrapText="1"/>
    </xf>
    <xf numFmtId="167" fontId="23" fillId="8" borderId="10" xfId="14" applyNumberFormat="1" applyFont="1" applyFill="1" applyBorder="1" applyAlignment="1">
      <alignment horizontal="right" wrapText="1"/>
    </xf>
    <xf numFmtId="0" fontId="29" fillId="0" borderId="6" xfId="14" applyFont="1" applyBorder="1" applyAlignment="1">
      <alignment horizontal="left" vertical="center" wrapText="1"/>
    </xf>
    <xf numFmtId="167" fontId="23" fillId="0" borderId="6" xfId="14" applyNumberFormat="1" applyFont="1" applyBorder="1" applyAlignment="1">
      <alignment horizontal="right" wrapText="1"/>
    </xf>
    <xf numFmtId="167" fontId="23" fillId="8" borderId="6" xfId="14" applyNumberFormat="1" applyFont="1" applyFill="1" applyBorder="1" applyAlignment="1">
      <alignment horizontal="right" wrapText="1"/>
    </xf>
    <xf numFmtId="164" fontId="30" fillId="0" borderId="0" xfId="14" applyNumberFormat="1" applyFont="1" applyBorder="1" applyAlignment="1">
      <alignment horizontal="left" vertical="center" wrapText="1"/>
    </xf>
    <xf numFmtId="167" fontId="21" fillId="0" borderId="0" xfId="14" applyNumberFormat="1" applyFont="1" applyBorder="1" applyAlignment="1">
      <alignment horizontal="right" wrapText="1"/>
    </xf>
    <xf numFmtId="167" fontId="23" fillId="8" borderId="0" xfId="14" applyNumberFormat="1" applyFont="1" applyFill="1" applyBorder="1" applyAlignment="1">
      <alignment horizontal="right" wrapText="1"/>
    </xf>
    <xf numFmtId="164" fontId="30" fillId="0" borderId="0" xfId="14" quotePrefix="1" applyNumberFormat="1" applyFont="1" applyBorder="1" applyAlignment="1">
      <alignment horizontal="left" vertical="center" wrapText="1"/>
    </xf>
    <xf numFmtId="4" fontId="24" fillId="6" borderId="0" xfId="14" applyNumberFormat="1" applyFont="1" applyFill="1" applyBorder="1" applyAlignment="1">
      <alignment horizontal="left" wrapText="1"/>
    </xf>
    <xf numFmtId="167" fontId="24" fillId="6" borderId="0" xfId="14" applyNumberFormat="1" applyFont="1" applyFill="1" applyBorder="1" applyAlignment="1">
      <alignment horizontal="right" wrapText="1"/>
    </xf>
    <xf numFmtId="167" fontId="32" fillId="7" borderId="0" xfId="14" applyNumberFormat="1" applyFont="1" applyFill="1" applyBorder="1" applyAlignment="1">
      <alignment horizontal="right" wrapText="1"/>
    </xf>
    <xf numFmtId="0" fontId="6" fillId="0" borderId="0" xfId="16" applyFont="1" applyAlignment="1">
      <alignment vertical="center"/>
    </xf>
    <xf numFmtId="164" fontId="33" fillId="0" borderId="0" xfId="16" applyNumberFormat="1" applyFont="1"/>
    <xf numFmtId="0" fontId="33" fillId="0" borderId="0" xfId="16" applyFont="1"/>
    <xf numFmtId="0" fontId="29" fillId="9" borderId="10" xfId="14" applyFont="1" applyFill="1" applyBorder="1" applyAlignment="1">
      <alignment horizontal="left" vertical="center" wrapText="1"/>
    </xf>
    <xf numFmtId="167" fontId="23" fillId="0" borderId="10" xfId="14" applyNumberFormat="1" applyFont="1" applyFill="1" applyBorder="1" applyAlignment="1">
      <alignment horizontal="right" wrapText="1"/>
    </xf>
    <xf numFmtId="0" fontId="29" fillId="9" borderId="6" xfId="14" applyFont="1" applyFill="1" applyBorder="1" applyAlignment="1">
      <alignment horizontal="left" vertical="center" wrapText="1"/>
    </xf>
    <xf numFmtId="167" fontId="23" fillId="0" borderId="6" xfId="14" applyNumberFormat="1" applyFont="1" applyFill="1" applyBorder="1" applyAlignment="1">
      <alignment horizontal="right" wrapText="1"/>
    </xf>
    <xf numFmtId="164" fontId="30" fillId="9" borderId="0" xfId="14" applyNumberFormat="1" applyFont="1" applyFill="1" applyBorder="1" applyAlignment="1">
      <alignment horizontal="left" vertical="center" wrapText="1"/>
    </xf>
    <xf numFmtId="167" fontId="21" fillId="0" borderId="0" xfId="14" applyNumberFormat="1" applyFont="1" applyFill="1" applyBorder="1" applyAlignment="1">
      <alignment horizontal="right" wrapText="1"/>
    </xf>
    <xf numFmtId="167" fontId="23" fillId="0" borderId="0" xfId="14" applyNumberFormat="1" applyFont="1" applyFill="1" applyBorder="1" applyAlignment="1">
      <alignment horizontal="right" wrapText="1"/>
    </xf>
    <xf numFmtId="164" fontId="30" fillId="9" borderId="0" xfId="14" quotePrefix="1" applyNumberFormat="1" applyFont="1" applyFill="1" applyBorder="1" applyAlignment="1">
      <alignment horizontal="left" vertical="center" wrapText="1"/>
    </xf>
    <xf numFmtId="167" fontId="32" fillId="6" borderId="0" xfId="14" applyNumberFormat="1" applyFont="1" applyFill="1" applyBorder="1" applyAlignment="1">
      <alignment horizontal="right" wrapText="1"/>
    </xf>
    <xf numFmtId="0" fontId="9" fillId="0" borderId="0" xfId="16" applyFont="1"/>
    <xf numFmtId="0" fontId="28" fillId="0" borderId="0" xfId="16" applyFont="1" applyFill="1" applyAlignment="1">
      <alignment horizontal="left" vertical="center"/>
    </xf>
    <xf numFmtId="0" fontId="16" fillId="0" borderId="0" xfId="14" applyFont="1" applyAlignment="1">
      <alignment horizontal="center" vertical="center"/>
    </xf>
  </cellXfs>
  <cellStyles count="17">
    <cellStyle name="AMADescription" xfId="1"/>
    <cellStyle name="Euro" xfId="2"/>
    <cellStyle name="Milliers 2" xfId="15"/>
    <cellStyle name="Normal" xfId="0" builtinId="0"/>
    <cellStyle name="Normal 2" xfId="14"/>
    <cellStyle name="Normal 24" xfId="16"/>
    <cellStyle name="Normal_Contrôles Annexes 12.2006" xfId="13"/>
    <cellStyle name="Normale_Allegati IFRS area BOF" xfId="3"/>
    <cellStyle name="PSChar" xfId="4"/>
    <cellStyle name="PSDate" xfId="5"/>
    <cellStyle name="PSDec" xfId="6"/>
    <cellStyle name="PSHeading" xfId="7"/>
    <cellStyle name="PSInt" xfId="8"/>
    <cellStyle name="PSSpacer" xfId="9"/>
    <cellStyle name="Rapport AN2" xfId="10"/>
    <cellStyle name="Rapport AN3" xfId="11"/>
    <cellStyle name="Undefiniert" xfId="12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styles" Target="styles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im 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C5FF"/>
  </sheetPr>
  <dimension ref="B3:E39"/>
  <sheetViews>
    <sheetView showGridLines="0" workbookViewId="0">
      <selection activeCell="A16" sqref="A16"/>
    </sheetView>
  </sheetViews>
  <sheetFormatPr baseColWidth="10" defaultColWidth="10.90625" defaultRowHeight="14.5"/>
  <cols>
    <col min="1" max="1" width="10.90625" style="22"/>
    <col min="2" max="2" width="60.453125" style="22" customWidth="1"/>
    <col min="3" max="3" width="8.453125" style="22" customWidth="1"/>
    <col min="4" max="5" width="12.81640625" style="22" customWidth="1"/>
    <col min="6" max="16384" width="10.90625" style="22"/>
  </cols>
  <sheetData>
    <row r="3" spans="2:5" ht="18">
      <c r="B3" s="20" t="s">
        <v>129</v>
      </c>
      <c r="C3" s="54"/>
      <c r="D3" s="54"/>
      <c r="E3" s="54"/>
    </row>
    <row r="4" spans="2:5">
      <c r="B4" s="54"/>
      <c r="C4" s="54"/>
      <c r="D4" s="55"/>
      <c r="E4" s="55"/>
    </row>
    <row r="5" spans="2:5">
      <c r="B5" s="54"/>
      <c r="C5" s="54"/>
      <c r="D5" s="54"/>
      <c r="E5" s="54"/>
    </row>
    <row r="6" spans="2:5">
      <c r="B6" s="54"/>
      <c r="C6" s="54"/>
      <c r="D6" s="54"/>
      <c r="E6" s="54"/>
    </row>
    <row r="7" spans="2:5">
      <c r="B7" s="25" t="s">
        <v>118</v>
      </c>
      <c r="C7" s="26" t="s">
        <v>119</v>
      </c>
      <c r="D7" s="27" t="s">
        <v>120</v>
      </c>
      <c r="E7" s="28" t="s">
        <v>114</v>
      </c>
    </row>
    <row r="8" spans="2:5">
      <c r="B8" s="29" t="s">
        <v>87</v>
      </c>
      <c r="C8" s="56"/>
      <c r="D8" s="31">
        <v>33671.927342069299</v>
      </c>
      <c r="E8" s="32">
        <v>32533.735168115636</v>
      </c>
    </row>
    <row r="9" spans="2:5">
      <c r="B9" s="29" t="s">
        <v>88</v>
      </c>
      <c r="C9" s="56"/>
      <c r="D9" s="31">
        <v>-235.551055052436</v>
      </c>
      <c r="E9" s="32">
        <v>-218.79236396418298</v>
      </c>
    </row>
    <row r="10" spans="2:5">
      <c r="B10" s="57" t="s">
        <v>89</v>
      </c>
      <c r="C10" s="58">
        <v>12</v>
      </c>
      <c r="D10" s="59">
        <v>33436.376287016901</v>
      </c>
      <c r="E10" s="60">
        <v>32314.942804151502</v>
      </c>
    </row>
    <row r="11" spans="2:5">
      <c r="B11" s="57" t="s">
        <v>90</v>
      </c>
      <c r="C11" s="58">
        <v>12</v>
      </c>
      <c r="D11" s="59">
        <v>147.76152487996598</v>
      </c>
      <c r="E11" s="60">
        <v>147.901005917037</v>
      </c>
    </row>
    <row r="12" spans="2:5">
      <c r="B12" s="33" t="s">
        <v>91</v>
      </c>
      <c r="C12" s="34"/>
      <c r="D12" s="35">
        <v>0</v>
      </c>
      <c r="E12" s="36">
        <v>0.53300000000000003</v>
      </c>
    </row>
    <row r="13" spans="2:5">
      <c r="B13" s="29" t="s">
        <v>115</v>
      </c>
      <c r="C13" s="30"/>
      <c r="D13" s="31">
        <v>6274.8628820865351</v>
      </c>
      <c r="E13" s="32">
        <v>7688.7268698368071</v>
      </c>
    </row>
    <row r="14" spans="2:5">
      <c r="B14" s="29" t="s">
        <v>130</v>
      </c>
      <c r="C14" s="30"/>
      <c r="D14" s="31">
        <v>1795.7161426822001</v>
      </c>
      <c r="E14" s="32">
        <v>195.00583380196298</v>
      </c>
    </row>
    <row r="15" spans="2:5">
      <c r="B15" s="29" t="s">
        <v>92</v>
      </c>
      <c r="C15" s="30"/>
      <c r="D15" s="31">
        <v>5863.5011214116403</v>
      </c>
      <c r="E15" s="32">
        <v>-2957.5974581181299</v>
      </c>
    </row>
    <row r="16" spans="2:5">
      <c r="B16" s="29" t="s">
        <v>93</v>
      </c>
      <c r="C16" s="30"/>
      <c r="D16" s="31">
        <v>1054.5030979416701</v>
      </c>
      <c r="E16" s="32">
        <v>1131.5050000000001</v>
      </c>
    </row>
    <row r="17" spans="2:5">
      <c r="B17" s="33" t="s">
        <v>94</v>
      </c>
      <c r="C17" s="34">
        <v>13</v>
      </c>
      <c r="D17" s="35">
        <v>14988.583244122045</v>
      </c>
      <c r="E17" s="36">
        <v>6057.6402455206398</v>
      </c>
    </row>
    <row r="18" spans="2:5">
      <c r="B18" s="33" t="s">
        <v>95</v>
      </c>
      <c r="C18" s="34"/>
      <c r="D18" s="35">
        <v>48572.721056018912</v>
      </c>
      <c r="E18" s="36">
        <v>38521.017055589175</v>
      </c>
    </row>
    <row r="19" spans="2:5">
      <c r="B19" s="29" t="s">
        <v>96</v>
      </c>
      <c r="C19" s="30"/>
      <c r="D19" s="31">
        <v>-40853.806295820403</v>
      </c>
      <c r="E19" s="32">
        <v>-31140.311728725799</v>
      </c>
    </row>
    <row r="20" spans="2:5">
      <c r="B20" s="29" t="s">
        <v>97</v>
      </c>
      <c r="C20" s="30"/>
      <c r="D20" s="31">
        <v>95.739422595209902</v>
      </c>
      <c r="E20" s="32">
        <v>-13.719052470329917</v>
      </c>
    </row>
    <row r="21" spans="2:5">
      <c r="B21" s="29" t="s">
        <v>98</v>
      </c>
      <c r="C21" s="30"/>
      <c r="D21" s="31">
        <v>-4.6779999999999999</v>
      </c>
      <c r="E21" s="32">
        <v>6.3029999999999999</v>
      </c>
    </row>
    <row r="22" spans="2:5">
      <c r="B22" s="29" t="s">
        <v>99</v>
      </c>
      <c r="C22" s="30"/>
      <c r="D22" s="31">
        <v>-4017.5650135941701</v>
      </c>
      <c r="E22" s="32">
        <v>-3954.3372235955499</v>
      </c>
    </row>
    <row r="23" spans="2:5">
      <c r="B23" s="29" t="s">
        <v>131</v>
      </c>
      <c r="C23" s="30"/>
      <c r="D23" s="31">
        <v>-23.8848707129677</v>
      </c>
      <c r="E23" s="32">
        <v>-24.828451811555102</v>
      </c>
    </row>
    <row r="24" spans="2:5">
      <c r="B24" s="29" t="s">
        <v>100</v>
      </c>
      <c r="C24" s="30"/>
      <c r="D24" s="31">
        <v>-239.627781457547</v>
      </c>
      <c r="E24" s="32">
        <v>-202.25553039404102</v>
      </c>
    </row>
    <row r="25" spans="2:5">
      <c r="B25" s="29" t="s">
        <v>101</v>
      </c>
      <c r="C25" s="30"/>
      <c r="D25" s="31">
        <v>-752.79235877593999</v>
      </c>
      <c r="E25" s="32">
        <v>-575.39429602641405</v>
      </c>
    </row>
    <row r="26" spans="2:5">
      <c r="B26" s="33" t="s">
        <v>102</v>
      </c>
      <c r="C26" s="34"/>
      <c r="D26" s="35">
        <v>-45796.614897765801</v>
      </c>
      <c r="E26" s="36">
        <v>-35904.543283023704</v>
      </c>
    </row>
    <row r="27" spans="2:5">
      <c r="B27" s="33" t="s">
        <v>103</v>
      </c>
      <c r="C27" s="34"/>
      <c r="D27" s="35">
        <v>2776.1061582530801</v>
      </c>
      <c r="E27" s="36">
        <v>2616.47377256547</v>
      </c>
    </row>
    <row r="28" spans="2:5">
      <c r="B28" s="61" t="s">
        <v>104</v>
      </c>
      <c r="C28" s="58"/>
      <c r="D28" s="31">
        <v>-26.876000000000001</v>
      </c>
      <c r="E28" s="32">
        <v>-35.445</v>
      </c>
    </row>
    <row r="29" spans="2:5">
      <c r="B29" s="57" t="s">
        <v>105</v>
      </c>
      <c r="C29" s="58"/>
      <c r="D29" s="35">
        <v>2749.2301582530799</v>
      </c>
      <c r="E29" s="60">
        <v>2581.0287725654698</v>
      </c>
    </row>
    <row r="30" spans="2:5">
      <c r="B30" s="29" t="s">
        <v>106</v>
      </c>
      <c r="C30" s="30">
        <v>13</v>
      </c>
      <c r="D30" s="31">
        <v>-250.786</v>
      </c>
      <c r="E30" s="32">
        <v>-248.45099999999999</v>
      </c>
    </row>
    <row r="31" spans="2:5">
      <c r="B31" s="29" t="s">
        <v>107</v>
      </c>
      <c r="C31" s="30"/>
      <c r="D31" s="31">
        <v>-23.081589708821401</v>
      </c>
      <c r="E31" s="32">
        <v>1.8859999999999999</v>
      </c>
    </row>
    <row r="32" spans="2:5">
      <c r="B32" s="29" t="s">
        <v>108</v>
      </c>
      <c r="C32" s="30"/>
      <c r="D32" s="31">
        <v>44.5339272816163</v>
      </c>
      <c r="E32" s="32">
        <v>128.87769001777102</v>
      </c>
    </row>
    <row r="33" spans="2:5">
      <c r="B33" s="29" t="s">
        <v>109</v>
      </c>
      <c r="C33" s="30">
        <v>14</v>
      </c>
      <c r="D33" s="31">
        <v>-784.23695010313497</v>
      </c>
      <c r="E33" s="32">
        <v>-793.30329004517898</v>
      </c>
    </row>
    <row r="34" spans="2:5">
      <c r="B34" s="29" t="s">
        <v>110</v>
      </c>
      <c r="C34" s="30"/>
      <c r="D34" s="31">
        <v>0</v>
      </c>
      <c r="E34" s="32">
        <v>0</v>
      </c>
    </row>
    <row r="35" spans="2:5">
      <c r="B35" s="33" t="s">
        <v>132</v>
      </c>
      <c r="C35" s="34"/>
      <c r="D35" s="35">
        <v>1735.6595457227399</v>
      </c>
      <c r="E35" s="36">
        <v>1670.0381725380616</v>
      </c>
    </row>
    <row r="36" spans="2:5">
      <c r="B36" s="29" t="s">
        <v>64</v>
      </c>
      <c r="C36" s="30"/>
      <c r="D36" s="31">
        <v>-323.960543271603</v>
      </c>
      <c r="E36" s="32">
        <v>-303.33625952903503</v>
      </c>
    </row>
    <row r="37" spans="2:5">
      <c r="B37" s="33" t="s">
        <v>133</v>
      </c>
      <c r="C37" s="34"/>
      <c r="D37" s="35">
        <v>1411.6990024511372</v>
      </c>
      <c r="E37" s="36">
        <v>1366.7019130090271</v>
      </c>
    </row>
    <row r="38" spans="2:5">
      <c r="B38" s="29" t="s">
        <v>134</v>
      </c>
      <c r="C38" s="30"/>
      <c r="D38" s="62">
        <v>1.9851257817985342</v>
      </c>
      <c r="E38" s="63">
        <v>1.9188960306013336</v>
      </c>
    </row>
    <row r="39" spans="2:5" ht="15" thickBot="1">
      <c r="B39" s="64" t="s">
        <v>135</v>
      </c>
      <c r="C39" s="65"/>
      <c r="D39" s="66">
        <v>1.9851257817985342</v>
      </c>
      <c r="E39" s="67">
        <v>1.9188960306013336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C5FF"/>
  </sheetPr>
  <dimension ref="B3:H44"/>
  <sheetViews>
    <sheetView showGridLines="0" topLeftCell="A29" workbookViewId="0">
      <selection activeCell="B48" sqref="B48"/>
    </sheetView>
  </sheetViews>
  <sheetFormatPr baseColWidth="10" defaultColWidth="10.90625" defaultRowHeight="14.5"/>
  <cols>
    <col min="1" max="1" width="10.90625" style="22"/>
    <col min="2" max="2" width="59.81640625" style="22" customWidth="1"/>
    <col min="3" max="3" width="8.453125" style="22" customWidth="1"/>
    <col min="4" max="5" width="12.81640625" style="22" customWidth="1"/>
    <col min="6" max="16384" width="10.90625" style="22"/>
  </cols>
  <sheetData>
    <row r="3" spans="2:8" ht="18">
      <c r="B3" s="20" t="s">
        <v>116</v>
      </c>
      <c r="G3" s="45"/>
      <c r="H3" s="45"/>
    </row>
    <row r="4" spans="2:8">
      <c r="G4" s="45"/>
      <c r="H4" s="45"/>
    </row>
    <row r="5" spans="2:8">
      <c r="B5" s="24" t="s">
        <v>123</v>
      </c>
      <c r="G5" s="45"/>
      <c r="H5" s="45"/>
    </row>
    <row r="6" spans="2:8">
      <c r="G6" s="45"/>
      <c r="H6" s="45"/>
    </row>
    <row r="7" spans="2:8">
      <c r="B7" s="25" t="s">
        <v>118</v>
      </c>
      <c r="C7" s="26" t="s">
        <v>119</v>
      </c>
      <c r="D7" s="27" t="s">
        <v>120</v>
      </c>
      <c r="E7" s="28" t="s">
        <v>114</v>
      </c>
    </row>
    <row r="8" spans="2:8">
      <c r="B8" s="29" t="s">
        <v>55</v>
      </c>
      <c r="C8" s="46">
        <v>5</v>
      </c>
      <c r="D8" s="31">
        <v>686.61812459999999</v>
      </c>
      <c r="E8" s="32">
        <v>686.61812459999999</v>
      </c>
    </row>
    <row r="9" spans="2:8">
      <c r="B9" s="29" t="s">
        <v>56</v>
      </c>
      <c r="C9" s="46"/>
      <c r="D9" s="31">
        <v>1736.3320000000001</v>
      </c>
      <c r="E9" s="32">
        <v>1736.3320000000001</v>
      </c>
    </row>
    <row r="10" spans="2:8">
      <c r="B10" s="29" t="s">
        <v>57</v>
      </c>
      <c r="C10" s="46"/>
      <c r="D10" s="31">
        <v>3866.2055294034799</v>
      </c>
      <c r="E10" s="32">
        <v>3015.7073518136799</v>
      </c>
    </row>
    <row r="11" spans="2:8">
      <c r="B11" s="29" t="s">
        <v>58</v>
      </c>
      <c r="C11" s="46"/>
      <c r="D11" s="31">
        <v>8.0832525999999998</v>
      </c>
      <c r="E11" s="32">
        <v>-17.719747399999999</v>
      </c>
    </row>
    <row r="12" spans="2:8">
      <c r="B12" s="29" t="s">
        <v>59</v>
      </c>
      <c r="C12" s="46">
        <v>5</v>
      </c>
      <c r="D12" s="31">
        <v>1881.3150000000001</v>
      </c>
      <c r="E12" s="32">
        <v>1881.3150000000001</v>
      </c>
    </row>
    <row r="13" spans="2:8">
      <c r="B13" s="29" t="s">
        <v>60</v>
      </c>
      <c r="C13" s="46"/>
      <c r="D13" s="31">
        <v>10383.6752195237</v>
      </c>
      <c r="E13" s="32">
        <v>9652.9762722272117</v>
      </c>
    </row>
    <row r="14" spans="2:8">
      <c r="B14" s="29" t="s">
        <v>61</v>
      </c>
      <c r="C14" s="46"/>
      <c r="D14" s="31">
        <v>1411.69990376594</v>
      </c>
      <c r="E14" s="32">
        <v>1366.7028143238299</v>
      </c>
    </row>
    <row r="15" spans="2:8">
      <c r="B15" s="29" t="s">
        <v>62</v>
      </c>
      <c r="C15" s="46"/>
      <c r="D15" s="31">
        <v>-580.65492828175991</v>
      </c>
      <c r="E15" s="32">
        <v>-541.35262206222808</v>
      </c>
    </row>
    <row r="16" spans="2:8">
      <c r="B16" s="33" t="s">
        <v>124</v>
      </c>
      <c r="C16" s="47"/>
      <c r="D16" s="35">
        <v>19393.274101611398</v>
      </c>
      <c r="E16" s="36">
        <v>17780.579193502501</v>
      </c>
    </row>
    <row r="17" spans="2:5">
      <c r="B17" s="29" t="s">
        <v>64</v>
      </c>
      <c r="C17" s="46"/>
      <c r="D17" s="31">
        <v>1794.74129831652</v>
      </c>
      <c r="E17" s="32">
        <v>1740.29857746928</v>
      </c>
    </row>
    <row r="18" spans="2:5">
      <c r="B18" s="33" t="s">
        <v>65</v>
      </c>
      <c r="C18" s="47"/>
      <c r="D18" s="35">
        <v>21188.015399927899</v>
      </c>
      <c r="E18" s="36">
        <v>19520.877770971802</v>
      </c>
    </row>
    <row r="19" spans="2:5">
      <c r="B19" s="29" t="s">
        <v>66</v>
      </c>
      <c r="C19" s="46">
        <v>9</v>
      </c>
      <c r="D19" s="31">
        <v>170190.61569686283</v>
      </c>
      <c r="E19" s="32">
        <v>162500.87736226045</v>
      </c>
    </row>
    <row r="20" spans="2:5">
      <c r="B20" s="29" t="s">
        <v>67</v>
      </c>
      <c r="C20" s="46">
        <v>9</v>
      </c>
      <c r="D20" s="31">
        <v>56648.968953384901</v>
      </c>
      <c r="E20" s="32">
        <v>48222.997180918101</v>
      </c>
    </row>
    <row r="21" spans="2:5">
      <c r="B21" s="33" t="s">
        <v>68</v>
      </c>
      <c r="C21" s="47"/>
      <c r="D21" s="35">
        <v>226839.58465024701</v>
      </c>
      <c r="E21" s="36">
        <v>210723.87454317798</v>
      </c>
    </row>
    <row r="22" spans="2:5">
      <c r="B22" s="29" t="s">
        <v>125</v>
      </c>
      <c r="C22" s="46">
        <v>9</v>
      </c>
      <c r="D22" s="31">
        <v>112776.212319397</v>
      </c>
      <c r="E22" s="32">
        <v>116227.113257426</v>
      </c>
    </row>
    <row r="23" spans="2:5">
      <c r="B23" s="29" t="s">
        <v>126</v>
      </c>
      <c r="C23" s="46">
        <v>9</v>
      </c>
      <c r="D23" s="31">
        <v>635.75116781451402</v>
      </c>
      <c r="E23" s="32">
        <v>594.591498649865</v>
      </c>
    </row>
    <row r="24" spans="2:5">
      <c r="B24" s="29" t="s">
        <v>127</v>
      </c>
      <c r="C24" s="46">
        <v>9</v>
      </c>
      <c r="D24" s="31">
        <v>8806.5450000000001</v>
      </c>
      <c r="E24" s="32">
        <v>7945.5479999999998</v>
      </c>
    </row>
    <row r="25" spans="2:5">
      <c r="B25" s="33" t="s">
        <v>69</v>
      </c>
      <c r="C25" s="47"/>
      <c r="D25" s="35">
        <v>122218.508487211</v>
      </c>
      <c r="E25" s="36">
        <v>124767.25275607599</v>
      </c>
    </row>
    <row r="26" spans="2:5">
      <c r="B26" s="29" t="s">
        <v>70</v>
      </c>
      <c r="C26" s="46"/>
      <c r="D26" s="31">
        <v>0</v>
      </c>
      <c r="E26" s="32">
        <v>0</v>
      </c>
    </row>
    <row r="27" spans="2:5">
      <c r="B27" s="29" t="s">
        <v>71</v>
      </c>
      <c r="C27" s="46">
        <v>9</v>
      </c>
      <c r="D27" s="31">
        <v>29254.708999999999</v>
      </c>
      <c r="E27" s="32">
        <v>22107.297999999999</v>
      </c>
    </row>
    <row r="28" spans="2:5">
      <c r="B28" s="33" t="s">
        <v>72</v>
      </c>
      <c r="C28" s="47"/>
      <c r="D28" s="35">
        <v>378312.80213745899</v>
      </c>
      <c r="E28" s="36">
        <v>357598.42529925401</v>
      </c>
    </row>
    <row r="29" spans="2:5">
      <c r="B29" s="33" t="s">
        <v>73</v>
      </c>
      <c r="C29" s="48"/>
      <c r="D29" s="35">
        <v>324.96776565092301</v>
      </c>
      <c r="E29" s="36">
        <v>174.06828689955202</v>
      </c>
    </row>
    <row r="30" spans="2:5">
      <c r="B30" s="29" t="s">
        <v>74</v>
      </c>
      <c r="C30" s="46"/>
      <c r="D30" s="31">
        <v>6380.6869999999999</v>
      </c>
      <c r="E30" s="32">
        <v>5336.7349999999997</v>
      </c>
    </row>
    <row r="31" spans="2:5">
      <c r="B31" s="29" t="s">
        <v>128</v>
      </c>
      <c r="C31" s="46"/>
      <c r="D31" s="31">
        <v>4.8360000000000003</v>
      </c>
      <c r="E31" s="32">
        <v>4.8339999999999996</v>
      </c>
    </row>
    <row r="32" spans="2:5">
      <c r="B32" s="33" t="s">
        <v>75</v>
      </c>
      <c r="C32" s="47"/>
      <c r="D32" s="35">
        <v>6385.5230000000001</v>
      </c>
      <c r="E32" s="36">
        <v>5341.5690000000004</v>
      </c>
    </row>
    <row r="33" spans="2:5">
      <c r="B33" s="29" t="s">
        <v>76</v>
      </c>
      <c r="C33" s="46"/>
      <c r="D33" s="31">
        <v>12599.105</v>
      </c>
      <c r="E33" s="32">
        <v>11409.045</v>
      </c>
    </row>
    <row r="34" spans="2:5">
      <c r="B34" s="29" t="s">
        <v>77</v>
      </c>
      <c r="C34" s="46"/>
      <c r="D34" s="31">
        <v>192.40700000000001</v>
      </c>
      <c r="E34" s="32">
        <v>182.47399999999999</v>
      </c>
    </row>
    <row r="35" spans="2:5">
      <c r="B35" s="29" t="s">
        <v>78</v>
      </c>
      <c r="C35" s="46">
        <v>11</v>
      </c>
      <c r="D35" s="31">
        <v>13842.936631341601</v>
      </c>
      <c r="E35" s="32">
        <v>14330.938326813699</v>
      </c>
    </row>
    <row r="36" spans="2:5">
      <c r="B36" s="29" t="s">
        <v>79</v>
      </c>
      <c r="C36" s="46"/>
      <c r="D36" s="31">
        <v>272.21455586931398</v>
      </c>
      <c r="E36" s="32">
        <v>264.046672197796</v>
      </c>
    </row>
    <row r="37" spans="2:5">
      <c r="B37" s="29" t="s">
        <v>80</v>
      </c>
      <c r="C37" s="46"/>
      <c r="D37" s="31">
        <v>74.613</v>
      </c>
      <c r="E37" s="32">
        <v>69.790000000000006</v>
      </c>
    </row>
    <row r="38" spans="2:5">
      <c r="B38" s="29" t="s">
        <v>81</v>
      </c>
      <c r="C38" s="46"/>
      <c r="D38" s="31">
        <v>699.32812999999999</v>
      </c>
      <c r="E38" s="32">
        <v>613.0580799999999</v>
      </c>
    </row>
    <row r="39" spans="2:5">
      <c r="B39" s="29" t="s">
        <v>40</v>
      </c>
      <c r="C39" s="46">
        <v>8</v>
      </c>
      <c r="D39" s="31">
        <v>1131.98</v>
      </c>
      <c r="E39" s="32">
        <v>1193.2809999999999</v>
      </c>
    </row>
    <row r="40" spans="2:5">
      <c r="B40" s="29" t="s">
        <v>82</v>
      </c>
      <c r="C40" s="46"/>
      <c r="D40" s="31">
        <v>753.10901649799609</v>
      </c>
      <c r="E40" s="32">
        <v>489.83562556255595</v>
      </c>
    </row>
    <row r="41" spans="2:5">
      <c r="B41" s="29" t="s">
        <v>83</v>
      </c>
      <c r="C41" s="46"/>
      <c r="D41" s="31">
        <v>4589.34226888178</v>
      </c>
      <c r="E41" s="32">
        <v>4336.8424166408204</v>
      </c>
    </row>
    <row r="42" spans="2:5">
      <c r="B42" s="33" t="s">
        <v>84</v>
      </c>
      <c r="C42" s="47"/>
      <c r="D42" s="35">
        <v>34155.035602590702</v>
      </c>
      <c r="E42" s="36">
        <v>32889.311121214902</v>
      </c>
    </row>
    <row r="43" spans="2:5">
      <c r="B43" s="49" t="s">
        <v>85</v>
      </c>
      <c r="C43" s="50"/>
      <c r="D43" s="51">
        <v>0</v>
      </c>
      <c r="E43" s="52">
        <v>0</v>
      </c>
    </row>
    <row r="44" spans="2:5">
      <c r="B44" s="41" t="s">
        <v>86</v>
      </c>
      <c r="C44" s="53"/>
      <c r="D44" s="43">
        <v>440366.34390562802</v>
      </c>
      <c r="E44" s="44">
        <v>415524.25147834001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C5FF"/>
  </sheetPr>
  <dimension ref="B3:E32"/>
  <sheetViews>
    <sheetView showGridLines="0" tabSelected="1" workbookViewId="0">
      <selection activeCell="A13" sqref="A13"/>
    </sheetView>
  </sheetViews>
  <sheetFormatPr baseColWidth="10" defaultColWidth="10.90625" defaultRowHeight="14.5"/>
  <cols>
    <col min="1" max="1" width="10.90625" style="22"/>
    <col min="2" max="2" width="64.81640625" style="22" customWidth="1"/>
    <col min="3" max="3" width="8.453125" style="22" customWidth="1"/>
    <col min="4" max="4" width="13.81640625" style="22" customWidth="1"/>
    <col min="5" max="5" width="14.1796875" style="22" customWidth="1"/>
    <col min="6" max="16384" width="10.90625" style="22"/>
  </cols>
  <sheetData>
    <row r="3" spans="2:5" ht="18">
      <c r="B3" s="20" t="s">
        <v>116</v>
      </c>
      <c r="C3" s="21"/>
      <c r="D3" s="100"/>
      <c r="E3" s="100"/>
    </row>
    <row r="4" spans="2:5">
      <c r="B4" s="21"/>
      <c r="C4" s="21"/>
      <c r="D4" s="23"/>
      <c r="E4" s="23"/>
    </row>
    <row r="5" spans="2:5">
      <c r="B5" s="24" t="s">
        <v>117</v>
      </c>
      <c r="C5" s="21"/>
      <c r="D5" s="23"/>
      <c r="E5" s="23"/>
    </row>
    <row r="6" spans="2:5">
      <c r="B6" s="21"/>
      <c r="C6" s="21"/>
      <c r="D6" s="23"/>
      <c r="E6" s="23"/>
    </row>
    <row r="7" spans="2:5">
      <c r="B7" s="25" t="s">
        <v>118</v>
      </c>
      <c r="C7" s="26" t="s">
        <v>119</v>
      </c>
      <c r="D7" s="27" t="s">
        <v>120</v>
      </c>
      <c r="E7" s="28" t="s">
        <v>114</v>
      </c>
    </row>
    <row r="8" spans="2:5">
      <c r="B8" s="29" t="s">
        <v>32</v>
      </c>
      <c r="C8" s="30">
        <v>6</v>
      </c>
      <c r="D8" s="31">
        <v>229.87492572580101</v>
      </c>
      <c r="E8" s="32">
        <v>253.70363006300602</v>
      </c>
    </row>
    <row r="9" spans="2:5">
      <c r="B9" s="29" t="s">
        <v>33</v>
      </c>
      <c r="C9" s="30">
        <v>6</v>
      </c>
      <c r="D9" s="31">
        <v>16.406505170848398</v>
      </c>
      <c r="E9" s="32">
        <v>18.826140414041401</v>
      </c>
    </row>
    <row r="10" spans="2:5">
      <c r="B10" s="29" t="s">
        <v>34</v>
      </c>
      <c r="C10" s="30">
        <v>6</v>
      </c>
      <c r="D10" s="31">
        <v>426.62571522417699</v>
      </c>
      <c r="E10" s="32">
        <v>459.687831756376</v>
      </c>
    </row>
    <row r="11" spans="2:5">
      <c r="B11" s="33" t="s">
        <v>35</v>
      </c>
      <c r="C11" s="34"/>
      <c r="D11" s="35">
        <v>672.90714612082604</v>
      </c>
      <c r="E11" s="36">
        <v>732.21760223342392</v>
      </c>
    </row>
    <row r="12" spans="2:5">
      <c r="B12" s="29" t="s">
        <v>36</v>
      </c>
      <c r="C12" s="30">
        <v>8</v>
      </c>
      <c r="D12" s="31">
        <v>2315.25712604912</v>
      </c>
      <c r="E12" s="32">
        <v>2540.0290981098101</v>
      </c>
    </row>
    <row r="13" spans="2:5">
      <c r="B13" s="29" t="s">
        <v>37</v>
      </c>
      <c r="C13" s="30">
        <v>8</v>
      </c>
      <c r="D13" s="31">
        <v>236.48300868082501</v>
      </c>
      <c r="E13" s="32">
        <v>396.33120162016201</v>
      </c>
    </row>
    <row r="14" spans="2:5">
      <c r="B14" s="29" t="s">
        <v>38</v>
      </c>
      <c r="C14" s="30">
        <v>8</v>
      </c>
      <c r="D14" s="31">
        <v>303254.42290459899</v>
      </c>
      <c r="E14" s="32">
        <v>289342.724434743</v>
      </c>
    </row>
    <row r="15" spans="2:5">
      <c r="B15" s="29" t="s">
        <v>121</v>
      </c>
      <c r="C15" s="30">
        <v>8</v>
      </c>
      <c r="D15" s="31">
        <v>92769.765942774</v>
      </c>
      <c r="E15" s="32">
        <v>81602.942094499303</v>
      </c>
    </row>
    <row r="16" spans="2:5">
      <c r="B16" s="29" t="s">
        <v>39</v>
      </c>
      <c r="C16" s="30">
        <v>8</v>
      </c>
      <c r="D16" s="31">
        <v>4698.5247487549295</v>
      </c>
      <c r="E16" s="32">
        <v>4891.3184011114599</v>
      </c>
    </row>
    <row r="17" spans="2:5">
      <c r="B17" s="29" t="s">
        <v>40</v>
      </c>
      <c r="C17" s="30">
        <v>8</v>
      </c>
      <c r="D17" s="31">
        <v>525.904</v>
      </c>
      <c r="E17" s="32">
        <v>1287.7449999999999</v>
      </c>
    </row>
    <row r="18" spans="2:5">
      <c r="B18" s="33" t="s">
        <v>41</v>
      </c>
      <c r="C18" s="34"/>
      <c r="D18" s="35">
        <v>403800.35773085803</v>
      </c>
      <c r="E18" s="36">
        <v>380060.99023008399</v>
      </c>
    </row>
    <row r="19" spans="2:5">
      <c r="B19" s="33" t="s">
        <v>42</v>
      </c>
      <c r="C19" s="34"/>
      <c r="D19" s="35">
        <v>5.5620000000000003</v>
      </c>
      <c r="E19" s="36">
        <v>7.4640000000000004</v>
      </c>
    </row>
    <row r="20" spans="2:5">
      <c r="B20" s="33" t="s">
        <v>43</v>
      </c>
      <c r="C20" s="34"/>
      <c r="D20" s="35">
        <v>487.85066244268597</v>
      </c>
      <c r="E20" s="36">
        <v>516.91898860469496</v>
      </c>
    </row>
    <row r="21" spans="2:5">
      <c r="B21" s="33" t="s">
        <v>122</v>
      </c>
      <c r="C21" s="34">
        <v>9</v>
      </c>
      <c r="D21" s="35">
        <v>21409.722427221299</v>
      </c>
      <c r="E21" s="36">
        <v>21556.143460007897</v>
      </c>
    </row>
    <row r="22" spans="2:5">
      <c r="B22" s="29" t="s">
        <v>44</v>
      </c>
      <c r="C22" s="30">
        <v>10</v>
      </c>
      <c r="D22" s="31">
        <v>3123.20410003904</v>
      </c>
      <c r="E22" s="32">
        <v>2991.4480161650899</v>
      </c>
    </row>
    <row r="23" spans="2:5">
      <c r="B23" s="29" t="s">
        <v>45</v>
      </c>
      <c r="C23" s="30"/>
      <c r="D23" s="31">
        <v>490.70074881063601</v>
      </c>
      <c r="E23" s="32">
        <v>340.954657447984</v>
      </c>
    </row>
    <row r="24" spans="2:5">
      <c r="B24" s="29" t="s">
        <v>46</v>
      </c>
      <c r="C24" s="30"/>
      <c r="D24" s="31">
        <v>5831.1979102283403</v>
      </c>
      <c r="E24" s="32">
        <v>5192.8762903920897</v>
      </c>
    </row>
    <row r="25" spans="2:5">
      <c r="B25" s="29" t="s">
        <v>47</v>
      </c>
      <c r="C25" s="30">
        <v>7</v>
      </c>
      <c r="D25" s="31">
        <v>175.379668749221</v>
      </c>
      <c r="E25" s="32">
        <v>311.05609411925798</v>
      </c>
    </row>
    <row r="26" spans="2:5">
      <c r="B26" s="29" t="s">
        <v>48</v>
      </c>
      <c r="C26" s="30"/>
      <c r="D26" s="31">
        <v>2360.9416650841713</v>
      </c>
      <c r="E26" s="32">
        <v>2275.5287737256881</v>
      </c>
    </row>
    <row r="27" spans="2:5">
      <c r="B27" s="29" t="s">
        <v>49</v>
      </c>
      <c r="C27" s="30">
        <v>9</v>
      </c>
      <c r="D27" s="31">
        <v>0</v>
      </c>
      <c r="E27" s="32">
        <v>0</v>
      </c>
    </row>
    <row r="28" spans="2:5">
      <c r="B28" s="29" t="s">
        <v>50</v>
      </c>
      <c r="C28" s="30"/>
      <c r="D28" s="31">
        <v>200.90317900408198</v>
      </c>
      <c r="E28" s="32">
        <v>251.58958095746499</v>
      </c>
    </row>
    <row r="29" spans="2:5">
      <c r="B29" s="33" t="s">
        <v>51</v>
      </c>
      <c r="C29" s="34"/>
      <c r="D29" s="35">
        <v>12182.327271915499</v>
      </c>
      <c r="E29" s="36">
        <v>11363.453412807601</v>
      </c>
    </row>
    <row r="30" spans="2:5">
      <c r="B30" s="33" t="s">
        <v>52</v>
      </c>
      <c r="C30" s="34"/>
      <c r="D30" s="35">
        <v>0</v>
      </c>
      <c r="E30" s="36">
        <v>0</v>
      </c>
    </row>
    <row r="31" spans="2:5">
      <c r="B31" s="37" t="s">
        <v>53</v>
      </c>
      <c r="C31" s="38"/>
      <c r="D31" s="39">
        <v>1807.6167568696198</v>
      </c>
      <c r="E31" s="40">
        <v>1287.06387460221</v>
      </c>
    </row>
    <row r="32" spans="2:5">
      <c r="B32" s="41" t="s">
        <v>54</v>
      </c>
      <c r="C32" s="42"/>
      <c r="D32" s="43">
        <v>440366.343995428</v>
      </c>
      <c r="E32" s="44">
        <v>415524.25156834</v>
      </c>
    </row>
  </sheetData>
  <mergeCells count="1">
    <mergeCell ref="D3:E3"/>
  </mergeCells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C5FF"/>
  </sheetPr>
  <dimension ref="B3:M17"/>
  <sheetViews>
    <sheetView showGridLines="0" workbookViewId="0">
      <selection activeCell="M18" sqref="M18"/>
    </sheetView>
  </sheetViews>
  <sheetFormatPr baseColWidth="10" defaultRowHeight="10"/>
  <cols>
    <col min="1" max="1" width="10.90625" style="68"/>
    <col min="2" max="2" width="18.1796875" style="68" customWidth="1"/>
    <col min="3" max="4" width="8.54296875" style="68" customWidth="1"/>
    <col min="5" max="6" width="9.1796875" style="68" customWidth="1"/>
    <col min="7" max="7" width="10" style="68" customWidth="1"/>
    <col min="8" max="9" width="8.54296875" style="68" customWidth="1"/>
    <col min="10" max="10" width="9" style="68" customWidth="1"/>
    <col min="11" max="12" width="8.54296875" style="68" customWidth="1"/>
    <col min="13" max="13" width="7" style="68" customWidth="1"/>
    <col min="14" max="254" width="10.90625" style="68"/>
    <col min="255" max="255" width="50.54296875" style="68" customWidth="1"/>
    <col min="256" max="256" width="10.453125" style="68" bestFit="1" customWidth="1"/>
    <col min="257" max="257" width="10.81640625" style="68" bestFit="1" customWidth="1"/>
    <col min="258" max="258" width="10.81640625" style="68" customWidth="1"/>
    <col min="259" max="259" width="10.453125" style="68" bestFit="1" customWidth="1"/>
    <col min="260" max="260" width="10.81640625" style="68" bestFit="1" customWidth="1"/>
    <col min="261" max="261" width="11.81640625" style="68" bestFit="1" customWidth="1"/>
    <col min="262" max="262" width="10.90625" style="68"/>
    <col min="263" max="263" width="11.81640625" style="68" bestFit="1" customWidth="1"/>
    <col min="264" max="264" width="11.54296875" style="68" bestFit="1" customWidth="1"/>
    <col min="265" max="265" width="11.81640625" style="68" bestFit="1" customWidth="1"/>
    <col min="266" max="510" width="10.90625" style="68"/>
    <col min="511" max="511" width="50.54296875" style="68" customWidth="1"/>
    <col min="512" max="512" width="10.453125" style="68" bestFit="1" customWidth="1"/>
    <col min="513" max="513" width="10.81640625" style="68" bestFit="1" customWidth="1"/>
    <col min="514" max="514" width="10.81640625" style="68" customWidth="1"/>
    <col min="515" max="515" width="10.453125" style="68" bestFit="1" customWidth="1"/>
    <col min="516" max="516" width="10.81640625" style="68" bestFit="1" customWidth="1"/>
    <col min="517" max="517" width="11.81640625" style="68" bestFit="1" customWidth="1"/>
    <col min="518" max="518" width="10.90625" style="68"/>
    <col min="519" max="519" width="11.81640625" style="68" bestFit="1" customWidth="1"/>
    <col min="520" max="520" width="11.54296875" style="68" bestFit="1" customWidth="1"/>
    <col min="521" max="521" width="11.81640625" style="68" bestFit="1" customWidth="1"/>
    <col min="522" max="766" width="10.90625" style="68"/>
    <col min="767" max="767" width="50.54296875" style="68" customWidth="1"/>
    <col min="768" max="768" width="10.453125" style="68" bestFit="1" customWidth="1"/>
    <col min="769" max="769" width="10.81640625" style="68" bestFit="1" customWidth="1"/>
    <col min="770" max="770" width="10.81640625" style="68" customWidth="1"/>
    <col min="771" max="771" width="10.453125" style="68" bestFit="1" customWidth="1"/>
    <col min="772" max="772" width="10.81640625" style="68" bestFit="1" customWidth="1"/>
    <col min="773" max="773" width="11.81640625" style="68" bestFit="1" customWidth="1"/>
    <col min="774" max="774" width="10.90625" style="68"/>
    <col min="775" max="775" width="11.81640625" style="68" bestFit="1" customWidth="1"/>
    <col min="776" max="776" width="11.54296875" style="68" bestFit="1" customWidth="1"/>
    <col min="777" max="777" width="11.81640625" style="68" bestFit="1" customWidth="1"/>
    <col min="778" max="1022" width="10.90625" style="68"/>
    <col min="1023" max="1023" width="50.54296875" style="68" customWidth="1"/>
    <col min="1024" max="1024" width="10.453125" style="68" bestFit="1" customWidth="1"/>
    <col min="1025" max="1025" width="10.81640625" style="68" bestFit="1" customWidth="1"/>
    <col min="1026" max="1026" width="10.81640625" style="68" customWidth="1"/>
    <col min="1027" max="1027" width="10.453125" style="68" bestFit="1" customWidth="1"/>
    <col min="1028" max="1028" width="10.81640625" style="68" bestFit="1" customWidth="1"/>
    <col min="1029" max="1029" width="11.81640625" style="68" bestFit="1" customWidth="1"/>
    <col min="1030" max="1030" width="10.90625" style="68"/>
    <col min="1031" max="1031" width="11.81640625" style="68" bestFit="1" customWidth="1"/>
    <col min="1032" max="1032" width="11.54296875" style="68" bestFit="1" customWidth="1"/>
    <col min="1033" max="1033" width="11.81640625" style="68" bestFit="1" customWidth="1"/>
    <col min="1034" max="1278" width="10.90625" style="68"/>
    <col min="1279" max="1279" width="50.54296875" style="68" customWidth="1"/>
    <col min="1280" max="1280" width="10.453125" style="68" bestFit="1" customWidth="1"/>
    <col min="1281" max="1281" width="10.81640625" style="68" bestFit="1" customWidth="1"/>
    <col min="1282" max="1282" width="10.81640625" style="68" customWidth="1"/>
    <col min="1283" max="1283" width="10.453125" style="68" bestFit="1" customWidth="1"/>
    <col min="1284" max="1284" width="10.81640625" style="68" bestFit="1" customWidth="1"/>
    <col min="1285" max="1285" width="11.81640625" style="68" bestFit="1" customWidth="1"/>
    <col min="1286" max="1286" width="10.90625" style="68"/>
    <col min="1287" max="1287" width="11.81640625" style="68" bestFit="1" customWidth="1"/>
    <col min="1288" max="1288" width="11.54296875" style="68" bestFit="1" customWidth="1"/>
    <col min="1289" max="1289" width="11.81640625" style="68" bestFit="1" customWidth="1"/>
    <col min="1290" max="1534" width="10.90625" style="68"/>
    <col min="1535" max="1535" width="50.54296875" style="68" customWidth="1"/>
    <col min="1536" max="1536" width="10.453125" style="68" bestFit="1" customWidth="1"/>
    <col min="1537" max="1537" width="10.81640625" style="68" bestFit="1" customWidth="1"/>
    <col min="1538" max="1538" width="10.81640625" style="68" customWidth="1"/>
    <col min="1539" max="1539" width="10.453125" style="68" bestFit="1" customWidth="1"/>
    <col min="1540" max="1540" width="10.81640625" style="68" bestFit="1" customWidth="1"/>
    <col min="1541" max="1541" width="11.81640625" style="68" bestFit="1" customWidth="1"/>
    <col min="1542" max="1542" width="10.90625" style="68"/>
    <col min="1543" max="1543" width="11.81640625" style="68" bestFit="1" customWidth="1"/>
    <col min="1544" max="1544" width="11.54296875" style="68" bestFit="1" customWidth="1"/>
    <col min="1545" max="1545" width="11.81640625" style="68" bestFit="1" customWidth="1"/>
    <col min="1546" max="1790" width="10.90625" style="68"/>
    <col min="1791" max="1791" width="50.54296875" style="68" customWidth="1"/>
    <col min="1792" max="1792" width="10.453125" style="68" bestFit="1" customWidth="1"/>
    <col min="1793" max="1793" width="10.81640625" style="68" bestFit="1" customWidth="1"/>
    <col min="1794" max="1794" width="10.81640625" style="68" customWidth="1"/>
    <col min="1795" max="1795" width="10.453125" style="68" bestFit="1" customWidth="1"/>
    <col min="1796" max="1796" width="10.81640625" style="68" bestFit="1" customWidth="1"/>
    <col min="1797" max="1797" width="11.81640625" style="68" bestFit="1" customWidth="1"/>
    <col min="1798" max="1798" width="10.90625" style="68"/>
    <col min="1799" max="1799" width="11.81640625" style="68" bestFit="1" customWidth="1"/>
    <col min="1800" max="1800" width="11.54296875" style="68" bestFit="1" customWidth="1"/>
    <col min="1801" max="1801" width="11.81640625" style="68" bestFit="1" customWidth="1"/>
    <col min="1802" max="2046" width="10.90625" style="68"/>
    <col min="2047" max="2047" width="50.54296875" style="68" customWidth="1"/>
    <col min="2048" max="2048" width="10.453125" style="68" bestFit="1" customWidth="1"/>
    <col min="2049" max="2049" width="10.81640625" style="68" bestFit="1" customWidth="1"/>
    <col min="2050" max="2050" width="10.81640625" style="68" customWidth="1"/>
    <col min="2051" max="2051" width="10.453125" style="68" bestFit="1" customWidth="1"/>
    <col min="2052" max="2052" width="10.81640625" style="68" bestFit="1" customWidth="1"/>
    <col min="2053" max="2053" width="11.81640625" style="68" bestFit="1" customWidth="1"/>
    <col min="2054" max="2054" width="10.90625" style="68"/>
    <col min="2055" max="2055" width="11.81640625" style="68" bestFit="1" customWidth="1"/>
    <col min="2056" max="2056" width="11.54296875" style="68" bestFit="1" customWidth="1"/>
    <col min="2057" max="2057" width="11.81640625" style="68" bestFit="1" customWidth="1"/>
    <col min="2058" max="2302" width="10.90625" style="68"/>
    <col min="2303" max="2303" width="50.54296875" style="68" customWidth="1"/>
    <col min="2304" max="2304" width="10.453125" style="68" bestFit="1" customWidth="1"/>
    <col min="2305" max="2305" width="10.81640625" style="68" bestFit="1" customWidth="1"/>
    <col min="2306" max="2306" width="10.81640625" style="68" customWidth="1"/>
    <col min="2307" max="2307" width="10.453125" style="68" bestFit="1" customWidth="1"/>
    <col min="2308" max="2308" width="10.81640625" style="68" bestFit="1" customWidth="1"/>
    <col min="2309" max="2309" width="11.81640625" style="68" bestFit="1" customWidth="1"/>
    <col min="2310" max="2310" width="10.90625" style="68"/>
    <col min="2311" max="2311" width="11.81640625" style="68" bestFit="1" customWidth="1"/>
    <col min="2312" max="2312" width="11.54296875" style="68" bestFit="1" customWidth="1"/>
    <col min="2313" max="2313" width="11.81640625" style="68" bestFit="1" customWidth="1"/>
    <col min="2314" max="2558" width="10.90625" style="68"/>
    <col min="2559" max="2559" width="50.54296875" style="68" customWidth="1"/>
    <col min="2560" max="2560" width="10.453125" style="68" bestFit="1" customWidth="1"/>
    <col min="2561" max="2561" width="10.81640625" style="68" bestFit="1" customWidth="1"/>
    <col min="2562" max="2562" width="10.81640625" style="68" customWidth="1"/>
    <col min="2563" max="2563" width="10.453125" style="68" bestFit="1" customWidth="1"/>
    <col min="2564" max="2564" width="10.81640625" style="68" bestFit="1" customWidth="1"/>
    <col min="2565" max="2565" width="11.81640625" style="68" bestFit="1" customWidth="1"/>
    <col min="2566" max="2566" width="10.90625" style="68"/>
    <col min="2567" max="2567" width="11.81640625" style="68" bestFit="1" customWidth="1"/>
    <col min="2568" max="2568" width="11.54296875" style="68" bestFit="1" customWidth="1"/>
    <col min="2569" max="2569" width="11.81640625" style="68" bestFit="1" customWidth="1"/>
    <col min="2570" max="2814" width="10.90625" style="68"/>
    <col min="2815" max="2815" width="50.54296875" style="68" customWidth="1"/>
    <col min="2816" max="2816" width="10.453125" style="68" bestFit="1" customWidth="1"/>
    <col min="2817" max="2817" width="10.81640625" style="68" bestFit="1" customWidth="1"/>
    <col min="2818" max="2818" width="10.81640625" style="68" customWidth="1"/>
    <col min="2819" max="2819" width="10.453125" style="68" bestFit="1" customWidth="1"/>
    <col min="2820" max="2820" width="10.81640625" style="68" bestFit="1" customWidth="1"/>
    <col min="2821" max="2821" width="11.81640625" style="68" bestFit="1" customWidth="1"/>
    <col min="2822" max="2822" width="10.90625" style="68"/>
    <col min="2823" max="2823" width="11.81640625" style="68" bestFit="1" customWidth="1"/>
    <col min="2824" max="2824" width="11.54296875" style="68" bestFit="1" customWidth="1"/>
    <col min="2825" max="2825" width="11.81640625" style="68" bestFit="1" customWidth="1"/>
    <col min="2826" max="3070" width="10.90625" style="68"/>
    <col min="3071" max="3071" width="50.54296875" style="68" customWidth="1"/>
    <col min="3072" max="3072" width="10.453125" style="68" bestFit="1" customWidth="1"/>
    <col min="3073" max="3073" width="10.81640625" style="68" bestFit="1" customWidth="1"/>
    <col min="3074" max="3074" width="10.81640625" style="68" customWidth="1"/>
    <col min="3075" max="3075" width="10.453125" style="68" bestFit="1" customWidth="1"/>
    <col min="3076" max="3076" width="10.81640625" style="68" bestFit="1" customWidth="1"/>
    <col min="3077" max="3077" width="11.81640625" style="68" bestFit="1" customWidth="1"/>
    <col min="3078" max="3078" width="10.90625" style="68"/>
    <col min="3079" max="3079" width="11.81640625" style="68" bestFit="1" customWidth="1"/>
    <col min="3080" max="3080" width="11.54296875" style="68" bestFit="1" customWidth="1"/>
    <col min="3081" max="3081" width="11.81640625" style="68" bestFit="1" customWidth="1"/>
    <col min="3082" max="3326" width="10.90625" style="68"/>
    <col min="3327" max="3327" width="50.54296875" style="68" customWidth="1"/>
    <col min="3328" max="3328" width="10.453125" style="68" bestFit="1" customWidth="1"/>
    <col min="3329" max="3329" width="10.81640625" style="68" bestFit="1" customWidth="1"/>
    <col min="3330" max="3330" width="10.81640625" style="68" customWidth="1"/>
    <col min="3331" max="3331" width="10.453125" style="68" bestFit="1" customWidth="1"/>
    <col min="3332" max="3332" width="10.81640625" style="68" bestFit="1" customWidth="1"/>
    <col min="3333" max="3333" width="11.81640625" style="68" bestFit="1" customWidth="1"/>
    <col min="3334" max="3334" width="10.90625" style="68"/>
    <col min="3335" max="3335" width="11.81640625" style="68" bestFit="1" customWidth="1"/>
    <col min="3336" max="3336" width="11.54296875" style="68" bestFit="1" customWidth="1"/>
    <col min="3337" max="3337" width="11.81640625" style="68" bestFit="1" customWidth="1"/>
    <col min="3338" max="3582" width="10.90625" style="68"/>
    <col min="3583" max="3583" width="50.54296875" style="68" customWidth="1"/>
    <col min="3584" max="3584" width="10.453125" style="68" bestFit="1" customWidth="1"/>
    <col min="3585" max="3585" width="10.81640625" style="68" bestFit="1" customWidth="1"/>
    <col min="3586" max="3586" width="10.81640625" style="68" customWidth="1"/>
    <col min="3587" max="3587" width="10.453125" style="68" bestFit="1" customWidth="1"/>
    <col min="3588" max="3588" width="10.81640625" style="68" bestFit="1" customWidth="1"/>
    <col min="3589" max="3589" width="11.81640625" style="68" bestFit="1" customWidth="1"/>
    <col min="3590" max="3590" width="10.90625" style="68"/>
    <col min="3591" max="3591" width="11.81640625" style="68" bestFit="1" customWidth="1"/>
    <col min="3592" max="3592" width="11.54296875" style="68" bestFit="1" customWidth="1"/>
    <col min="3593" max="3593" width="11.81640625" style="68" bestFit="1" customWidth="1"/>
    <col min="3594" max="3838" width="10.90625" style="68"/>
    <col min="3839" max="3839" width="50.54296875" style="68" customWidth="1"/>
    <col min="3840" max="3840" width="10.453125" style="68" bestFit="1" customWidth="1"/>
    <col min="3841" max="3841" width="10.81640625" style="68" bestFit="1" customWidth="1"/>
    <col min="3842" max="3842" width="10.81640625" style="68" customWidth="1"/>
    <col min="3843" max="3843" width="10.453125" style="68" bestFit="1" customWidth="1"/>
    <col min="3844" max="3844" width="10.81640625" style="68" bestFit="1" customWidth="1"/>
    <col min="3845" max="3845" width="11.81640625" style="68" bestFit="1" customWidth="1"/>
    <col min="3846" max="3846" width="10.90625" style="68"/>
    <col min="3847" max="3847" width="11.81640625" style="68" bestFit="1" customWidth="1"/>
    <col min="3848" max="3848" width="11.54296875" style="68" bestFit="1" customWidth="1"/>
    <col min="3849" max="3849" width="11.81640625" style="68" bestFit="1" customWidth="1"/>
    <col min="3850" max="4094" width="10.90625" style="68"/>
    <col min="4095" max="4095" width="50.54296875" style="68" customWidth="1"/>
    <col min="4096" max="4096" width="10.453125" style="68" bestFit="1" customWidth="1"/>
    <col min="4097" max="4097" width="10.81640625" style="68" bestFit="1" customWidth="1"/>
    <col min="4098" max="4098" width="10.81640625" style="68" customWidth="1"/>
    <col min="4099" max="4099" width="10.453125" style="68" bestFit="1" customWidth="1"/>
    <col min="4100" max="4100" width="10.81640625" style="68" bestFit="1" customWidth="1"/>
    <col min="4101" max="4101" width="11.81640625" style="68" bestFit="1" customWidth="1"/>
    <col min="4102" max="4102" width="10.90625" style="68"/>
    <col min="4103" max="4103" width="11.81640625" style="68" bestFit="1" customWidth="1"/>
    <col min="4104" max="4104" width="11.54296875" style="68" bestFit="1" customWidth="1"/>
    <col min="4105" max="4105" width="11.81640625" style="68" bestFit="1" customWidth="1"/>
    <col min="4106" max="4350" width="10.90625" style="68"/>
    <col min="4351" max="4351" width="50.54296875" style="68" customWidth="1"/>
    <col min="4352" max="4352" width="10.453125" style="68" bestFit="1" customWidth="1"/>
    <col min="4353" max="4353" width="10.81640625" style="68" bestFit="1" customWidth="1"/>
    <col min="4354" max="4354" width="10.81640625" style="68" customWidth="1"/>
    <col min="4355" max="4355" width="10.453125" style="68" bestFit="1" customWidth="1"/>
    <col min="4356" max="4356" width="10.81640625" style="68" bestFit="1" customWidth="1"/>
    <col min="4357" max="4357" width="11.81640625" style="68" bestFit="1" customWidth="1"/>
    <col min="4358" max="4358" width="10.90625" style="68"/>
    <col min="4359" max="4359" width="11.81640625" style="68" bestFit="1" customWidth="1"/>
    <col min="4360" max="4360" width="11.54296875" style="68" bestFit="1" customWidth="1"/>
    <col min="4361" max="4361" width="11.81640625" style="68" bestFit="1" customWidth="1"/>
    <col min="4362" max="4606" width="10.90625" style="68"/>
    <col min="4607" max="4607" width="50.54296875" style="68" customWidth="1"/>
    <col min="4608" max="4608" width="10.453125" style="68" bestFit="1" customWidth="1"/>
    <col min="4609" max="4609" width="10.81640625" style="68" bestFit="1" customWidth="1"/>
    <col min="4610" max="4610" width="10.81640625" style="68" customWidth="1"/>
    <col min="4611" max="4611" width="10.453125" style="68" bestFit="1" customWidth="1"/>
    <col min="4612" max="4612" width="10.81640625" style="68" bestFit="1" customWidth="1"/>
    <col min="4613" max="4613" width="11.81640625" style="68" bestFit="1" customWidth="1"/>
    <col min="4614" max="4614" width="10.90625" style="68"/>
    <col min="4615" max="4615" width="11.81640625" style="68" bestFit="1" customWidth="1"/>
    <col min="4616" max="4616" width="11.54296875" style="68" bestFit="1" customWidth="1"/>
    <col min="4617" max="4617" width="11.81640625" style="68" bestFit="1" customWidth="1"/>
    <col min="4618" max="4862" width="10.90625" style="68"/>
    <col min="4863" max="4863" width="50.54296875" style="68" customWidth="1"/>
    <col min="4864" max="4864" width="10.453125" style="68" bestFit="1" customWidth="1"/>
    <col min="4865" max="4865" width="10.81640625" style="68" bestFit="1" customWidth="1"/>
    <col min="4866" max="4866" width="10.81640625" style="68" customWidth="1"/>
    <col min="4867" max="4867" width="10.453125" style="68" bestFit="1" customWidth="1"/>
    <col min="4868" max="4868" width="10.81640625" style="68" bestFit="1" customWidth="1"/>
    <col min="4869" max="4869" width="11.81640625" style="68" bestFit="1" customWidth="1"/>
    <col min="4870" max="4870" width="10.90625" style="68"/>
    <col min="4871" max="4871" width="11.81640625" style="68" bestFit="1" customWidth="1"/>
    <col min="4872" max="4872" width="11.54296875" style="68" bestFit="1" customWidth="1"/>
    <col min="4873" max="4873" width="11.81640625" style="68" bestFit="1" customWidth="1"/>
    <col min="4874" max="5118" width="10.90625" style="68"/>
    <col min="5119" max="5119" width="50.54296875" style="68" customWidth="1"/>
    <col min="5120" max="5120" width="10.453125" style="68" bestFit="1" customWidth="1"/>
    <col min="5121" max="5121" width="10.81640625" style="68" bestFit="1" customWidth="1"/>
    <col min="5122" max="5122" width="10.81640625" style="68" customWidth="1"/>
    <col min="5123" max="5123" width="10.453125" style="68" bestFit="1" customWidth="1"/>
    <col min="5124" max="5124" width="10.81640625" style="68" bestFit="1" customWidth="1"/>
    <col min="5125" max="5125" width="11.81640625" style="68" bestFit="1" customWidth="1"/>
    <col min="5126" max="5126" width="10.90625" style="68"/>
    <col min="5127" max="5127" width="11.81640625" style="68" bestFit="1" customWidth="1"/>
    <col min="5128" max="5128" width="11.54296875" style="68" bestFit="1" customWidth="1"/>
    <col min="5129" max="5129" width="11.81640625" style="68" bestFit="1" customWidth="1"/>
    <col min="5130" max="5374" width="10.90625" style="68"/>
    <col min="5375" max="5375" width="50.54296875" style="68" customWidth="1"/>
    <col min="5376" max="5376" width="10.453125" style="68" bestFit="1" customWidth="1"/>
    <col min="5377" max="5377" width="10.81640625" style="68" bestFit="1" customWidth="1"/>
    <col min="5378" max="5378" width="10.81640625" style="68" customWidth="1"/>
    <col min="5379" max="5379" width="10.453125" style="68" bestFit="1" customWidth="1"/>
    <col min="5380" max="5380" width="10.81640625" style="68" bestFit="1" customWidth="1"/>
    <col min="5381" max="5381" width="11.81640625" style="68" bestFit="1" customWidth="1"/>
    <col min="5382" max="5382" width="10.90625" style="68"/>
    <col min="5383" max="5383" width="11.81640625" style="68" bestFit="1" customWidth="1"/>
    <col min="5384" max="5384" width="11.54296875" style="68" bestFit="1" customWidth="1"/>
    <col min="5385" max="5385" width="11.81640625" style="68" bestFit="1" customWidth="1"/>
    <col min="5386" max="5630" width="10.90625" style="68"/>
    <col min="5631" max="5631" width="50.54296875" style="68" customWidth="1"/>
    <col min="5632" max="5632" width="10.453125" style="68" bestFit="1" customWidth="1"/>
    <col min="5633" max="5633" width="10.81640625" style="68" bestFit="1" customWidth="1"/>
    <col min="5634" max="5634" width="10.81640625" style="68" customWidth="1"/>
    <col min="5635" max="5635" width="10.453125" style="68" bestFit="1" customWidth="1"/>
    <col min="5636" max="5636" width="10.81640625" style="68" bestFit="1" customWidth="1"/>
    <col min="5637" max="5637" width="11.81640625" style="68" bestFit="1" customWidth="1"/>
    <col min="5638" max="5638" width="10.90625" style="68"/>
    <col min="5639" max="5639" width="11.81640625" style="68" bestFit="1" customWidth="1"/>
    <col min="5640" max="5640" width="11.54296875" style="68" bestFit="1" customWidth="1"/>
    <col min="5641" max="5641" width="11.81640625" style="68" bestFit="1" customWidth="1"/>
    <col min="5642" max="5886" width="10.90625" style="68"/>
    <col min="5887" max="5887" width="50.54296875" style="68" customWidth="1"/>
    <col min="5888" max="5888" width="10.453125" style="68" bestFit="1" customWidth="1"/>
    <col min="5889" max="5889" width="10.81640625" style="68" bestFit="1" customWidth="1"/>
    <col min="5890" max="5890" width="10.81640625" style="68" customWidth="1"/>
    <col min="5891" max="5891" width="10.453125" style="68" bestFit="1" customWidth="1"/>
    <col min="5892" max="5892" width="10.81640625" style="68" bestFit="1" customWidth="1"/>
    <col min="5893" max="5893" width="11.81640625" style="68" bestFit="1" customWidth="1"/>
    <col min="5894" max="5894" width="10.90625" style="68"/>
    <col min="5895" max="5895" width="11.81640625" style="68" bestFit="1" customWidth="1"/>
    <col min="5896" max="5896" width="11.54296875" style="68" bestFit="1" customWidth="1"/>
    <col min="5897" max="5897" width="11.81640625" style="68" bestFit="1" customWidth="1"/>
    <col min="5898" max="6142" width="10.90625" style="68"/>
    <col min="6143" max="6143" width="50.54296875" style="68" customWidth="1"/>
    <col min="6144" max="6144" width="10.453125" style="68" bestFit="1" customWidth="1"/>
    <col min="6145" max="6145" width="10.81640625" style="68" bestFit="1" customWidth="1"/>
    <col min="6146" max="6146" width="10.81640625" style="68" customWidth="1"/>
    <col min="6147" max="6147" width="10.453125" style="68" bestFit="1" customWidth="1"/>
    <col min="6148" max="6148" width="10.81640625" style="68" bestFit="1" customWidth="1"/>
    <col min="6149" max="6149" width="11.81640625" style="68" bestFit="1" customWidth="1"/>
    <col min="6150" max="6150" width="10.90625" style="68"/>
    <col min="6151" max="6151" width="11.81640625" style="68" bestFit="1" customWidth="1"/>
    <col min="6152" max="6152" width="11.54296875" style="68" bestFit="1" customWidth="1"/>
    <col min="6153" max="6153" width="11.81640625" style="68" bestFit="1" customWidth="1"/>
    <col min="6154" max="6398" width="10.90625" style="68"/>
    <col min="6399" max="6399" width="50.54296875" style="68" customWidth="1"/>
    <col min="6400" max="6400" width="10.453125" style="68" bestFit="1" customWidth="1"/>
    <col min="6401" max="6401" width="10.81640625" style="68" bestFit="1" customWidth="1"/>
    <col min="6402" max="6402" width="10.81640625" style="68" customWidth="1"/>
    <col min="6403" max="6403" width="10.453125" style="68" bestFit="1" customWidth="1"/>
    <col min="6404" max="6404" width="10.81640625" style="68" bestFit="1" customWidth="1"/>
    <col min="6405" max="6405" width="11.81640625" style="68" bestFit="1" customWidth="1"/>
    <col min="6406" max="6406" width="10.90625" style="68"/>
    <col min="6407" max="6407" width="11.81640625" style="68" bestFit="1" customWidth="1"/>
    <col min="6408" max="6408" width="11.54296875" style="68" bestFit="1" customWidth="1"/>
    <col min="6409" max="6409" width="11.81640625" style="68" bestFit="1" customWidth="1"/>
    <col min="6410" max="6654" width="10.90625" style="68"/>
    <col min="6655" max="6655" width="50.54296875" style="68" customWidth="1"/>
    <col min="6656" max="6656" width="10.453125" style="68" bestFit="1" customWidth="1"/>
    <col min="6657" max="6657" width="10.81640625" style="68" bestFit="1" customWidth="1"/>
    <col min="6658" max="6658" width="10.81640625" style="68" customWidth="1"/>
    <col min="6659" max="6659" width="10.453125" style="68" bestFit="1" customWidth="1"/>
    <col min="6660" max="6660" width="10.81640625" style="68" bestFit="1" customWidth="1"/>
    <col min="6661" max="6661" width="11.81640625" style="68" bestFit="1" customWidth="1"/>
    <col min="6662" max="6662" width="10.90625" style="68"/>
    <col min="6663" max="6663" width="11.81640625" style="68" bestFit="1" customWidth="1"/>
    <col min="6664" max="6664" width="11.54296875" style="68" bestFit="1" customWidth="1"/>
    <col min="6665" max="6665" width="11.81640625" style="68" bestFit="1" customWidth="1"/>
    <col min="6666" max="6910" width="10.90625" style="68"/>
    <col min="6911" max="6911" width="50.54296875" style="68" customWidth="1"/>
    <col min="6912" max="6912" width="10.453125" style="68" bestFit="1" customWidth="1"/>
    <col min="6913" max="6913" width="10.81640625" style="68" bestFit="1" customWidth="1"/>
    <col min="6914" max="6914" width="10.81640625" style="68" customWidth="1"/>
    <col min="6915" max="6915" width="10.453125" style="68" bestFit="1" customWidth="1"/>
    <col min="6916" max="6916" width="10.81640625" style="68" bestFit="1" customWidth="1"/>
    <col min="6917" max="6917" width="11.81640625" style="68" bestFit="1" customWidth="1"/>
    <col min="6918" max="6918" width="10.90625" style="68"/>
    <col min="6919" max="6919" width="11.81640625" style="68" bestFit="1" customWidth="1"/>
    <col min="6920" max="6920" width="11.54296875" style="68" bestFit="1" customWidth="1"/>
    <col min="6921" max="6921" width="11.81640625" style="68" bestFit="1" customWidth="1"/>
    <col min="6922" max="7166" width="10.90625" style="68"/>
    <col min="7167" max="7167" width="50.54296875" style="68" customWidth="1"/>
    <col min="7168" max="7168" width="10.453125" style="68" bestFit="1" customWidth="1"/>
    <col min="7169" max="7169" width="10.81640625" style="68" bestFit="1" customWidth="1"/>
    <col min="7170" max="7170" width="10.81640625" style="68" customWidth="1"/>
    <col min="7171" max="7171" width="10.453125" style="68" bestFit="1" customWidth="1"/>
    <col min="7172" max="7172" width="10.81640625" style="68" bestFit="1" customWidth="1"/>
    <col min="7173" max="7173" width="11.81640625" style="68" bestFit="1" customWidth="1"/>
    <col min="7174" max="7174" width="10.90625" style="68"/>
    <col min="7175" max="7175" width="11.81640625" style="68" bestFit="1" customWidth="1"/>
    <col min="7176" max="7176" width="11.54296875" style="68" bestFit="1" customWidth="1"/>
    <col min="7177" max="7177" width="11.81640625" style="68" bestFit="1" customWidth="1"/>
    <col min="7178" max="7422" width="10.90625" style="68"/>
    <col min="7423" max="7423" width="50.54296875" style="68" customWidth="1"/>
    <col min="7424" max="7424" width="10.453125" style="68" bestFit="1" customWidth="1"/>
    <col min="7425" max="7425" width="10.81640625" style="68" bestFit="1" customWidth="1"/>
    <col min="7426" max="7426" width="10.81640625" style="68" customWidth="1"/>
    <col min="7427" max="7427" width="10.453125" style="68" bestFit="1" customWidth="1"/>
    <col min="7428" max="7428" width="10.81640625" style="68" bestFit="1" customWidth="1"/>
    <col min="7429" max="7429" width="11.81640625" style="68" bestFit="1" customWidth="1"/>
    <col min="7430" max="7430" width="10.90625" style="68"/>
    <col min="7431" max="7431" width="11.81640625" style="68" bestFit="1" customWidth="1"/>
    <col min="7432" max="7432" width="11.54296875" style="68" bestFit="1" customWidth="1"/>
    <col min="7433" max="7433" width="11.81640625" style="68" bestFit="1" customWidth="1"/>
    <col min="7434" max="7678" width="10.90625" style="68"/>
    <col min="7679" max="7679" width="50.54296875" style="68" customWidth="1"/>
    <col min="7680" max="7680" width="10.453125" style="68" bestFit="1" customWidth="1"/>
    <col min="7681" max="7681" width="10.81640625" style="68" bestFit="1" customWidth="1"/>
    <col min="7682" max="7682" width="10.81640625" style="68" customWidth="1"/>
    <col min="7683" max="7683" width="10.453125" style="68" bestFit="1" customWidth="1"/>
    <col min="7684" max="7684" width="10.81640625" style="68" bestFit="1" customWidth="1"/>
    <col min="7685" max="7685" width="11.81640625" style="68" bestFit="1" customWidth="1"/>
    <col min="7686" max="7686" width="10.90625" style="68"/>
    <col min="7687" max="7687" width="11.81640625" style="68" bestFit="1" customWidth="1"/>
    <col min="7688" max="7688" width="11.54296875" style="68" bestFit="1" customWidth="1"/>
    <col min="7689" max="7689" width="11.81640625" style="68" bestFit="1" customWidth="1"/>
    <col min="7690" max="7934" width="10.90625" style="68"/>
    <col min="7935" max="7935" width="50.54296875" style="68" customWidth="1"/>
    <col min="7936" max="7936" width="10.453125" style="68" bestFit="1" customWidth="1"/>
    <col min="7937" max="7937" width="10.81640625" style="68" bestFit="1" customWidth="1"/>
    <col min="7938" max="7938" width="10.81640625" style="68" customWidth="1"/>
    <col min="7939" max="7939" width="10.453125" style="68" bestFit="1" customWidth="1"/>
    <col min="7940" max="7940" width="10.81640625" style="68" bestFit="1" customWidth="1"/>
    <col min="7941" max="7941" width="11.81640625" style="68" bestFit="1" customWidth="1"/>
    <col min="7942" max="7942" width="10.90625" style="68"/>
    <col min="7943" max="7943" width="11.81640625" style="68" bestFit="1" customWidth="1"/>
    <col min="7944" max="7944" width="11.54296875" style="68" bestFit="1" customWidth="1"/>
    <col min="7945" max="7945" width="11.81640625" style="68" bestFit="1" customWidth="1"/>
    <col min="7946" max="8190" width="10.90625" style="68"/>
    <col min="8191" max="8191" width="50.54296875" style="68" customWidth="1"/>
    <col min="8192" max="8192" width="10.453125" style="68" bestFit="1" customWidth="1"/>
    <col min="8193" max="8193" width="10.81640625" style="68" bestFit="1" customWidth="1"/>
    <col min="8194" max="8194" width="10.81640625" style="68" customWidth="1"/>
    <col min="8195" max="8195" width="10.453125" style="68" bestFit="1" customWidth="1"/>
    <col min="8196" max="8196" width="10.81640625" style="68" bestFit="1" customWidth="1"/>
    <col min="8197" max="8197" width="11.81640625" style="68" bestFit="1" customWidth="1"/>
    <col min="8198" max="8198" width="10.90625" style="68"/>
    <col min="8199" max="8199" width="11.81640625" style="68" bestFit="1" customWidth="1"/>
    <col min="8200" max="8200" width="11.54296875" style="68" bestFit="1" customWidth="1"/>
    <col min="8201" max="8201" width="11.81640625" style="68" bestFit="1" customWidth="1"/>
    <col min="8202" max="8446" width="10.90625" style="68"/>
    <col min="8447" max="8447" width="50.54296875" style="68" customWidth="1"/>
    <col min="8448" max="8448" width="10.453125" style="68" bestFit="1" customWidth="1"/>
    <col min="8449" max="8449" width="10.81640625" style="68" bestFit="1" customWidth="1"/>
    <col min="8450" max="8450" width="10.81640625" style="68" customWidth="1"/>
    <col min="8451" max="8451" width="10.453125" style="68" bestFit="1" customWidth="1"/>
    <col min="8452" max="8452" width="10.81640625" style="68" bestFit="1" customWidth="1"/>
    <col min="8453" max="8453" width="11.81640625" style="68" bestFit="1" customWidth="1"/>
    <col min="8454" max="8454" width="10.90625" style="68"/>
    <col min="8455" max="8455" width="11.81640625" style="68" bestFit="1" customWidth="1"/>
    <col min="8456" max="8456" width="11.54296875" style="68" bestFit="1" customWidth="1"/>
    <col min="8457" max="8457" width="11.81640625" style="68" bestFit="1" customWidth="1"/>
    <col min="8458" max="8702" width="10.90625" style="68"/>
    <col min="8703" max="8703" width="50.54296875" style="68" customWidth="1"/>
    <col min="8704" max="8704" width="10.453125" style="68" bestFit="1" customWidth="1"/>
    <col min="8705" max="8705" width="10.81640625" style="68" bestFit="1" customWidth="1"/>
    <col min="8706" max="8706" width="10.81640625" style="68" customWidth="1"/>
    <col min="8707" max="8707" width="10.453125" style="68" bestFit="1" customWidth="1"/>
    <col min="8708" max="8708" width="10.81640625" style="68" bestFit="1" customWidth="1"/>
    <col min="8709" max="8709" width="11.81640625" style="68" bestFit="1" customWidth="1"/>
    <col min="8710" max="8710" width="10.90625" style="68"/>
    <col min="8711" max="8711" width="11.81640625" style="68" bestFit="1" customWidth="1"/>
    <col min="8712" max="8712" width="11.54296875" style="68" bestFit="1" customWidth="1"/>
    <col min="8713" max="8713" width="11.81640625" style="68" bestFit="1" customWidth="1"/>
    <col min="8714" max="8958" width="10.90625" style="68"/>
    <col min="8959" max="8959" width="50.54296875" style="68" customWidth="1"/>
    <col min="8960" max="8960" width="10.453125" style="68" bestFit="1" customWidth="1"/>
    <col min="8961" max="8961" width="10.81640625" style="68" bestFit="1" customWidth="1"/>
    <col min="8962" max="8962" width="10.81640625" style="68" customWidth="1"/>
    <col min="8963" max="8963" width="10.453125" style="68" bestFit="1" customWidth="1"/>
    <col min="8964" max="8964" width="10.81640625" style="68" bestFit="1" customWidth="1"/>
    <col min="8965" max="8965" width="11.81640625" style="68" bestFit="1" customWidth="1"/>
    <col min="8966" max="8966" width="10.90625" style="68"/>
    <col min="8967" max="8967" width="11.81640625" style="68" bestFit="1" customWidth="1"/>
    <col min="8968" max="8968" width="11.54296875" style="68" bestFit="1" customWidth="1"/>
    <col min="8969" max="8969" width="11.81640625" style="68" bestFit="1" customWidth="1"/>
    <col min="8970" max="9214" width="10.90625" style="68"/>
    <col min="9215" max="9215" width="50.54296875" style="68" customWidth="1"/>
    <col min="9216" max="9216" width="10.453125" style="68" bestFit="1" customWidth="1"/>
    <col min="9217" max="9217" width="10.81640625" style="68" bestFit="1" customWidth="1"/>
    <col min="9218" max="9218" width="10.81640625" style="68" customWidth="1"/>
    <col min="9219" max="9219" width="10.453125" style="68" bestFit="1" customWidth="1"/>
    <col min="9220" max="9220" width="10.81640625" style="68" bestFit="1" customWidth="1"/>
    <col min="9221" max="9221" width="11.81640625" style="68" bestFit="1" customWidth="1"/>
    <col min="9222" max="9222" width="10.90625" style="68"/>
    <col min="9223" max="9223" width="11.81640625" style="68" bestFit="1" customWidth="1"/>
    <col min="9224" max="9224" width="11.54296875" style="68" bestFit="1" customWidth="1"/>
    <col min="9225" max="9225" width="11.81640625" style="68" bestFit="1" customWidth="1"/>
    <col min="9226" max="9470" width="10.90625" style="68"/>
    <col min="9471" max="9471" width="50.54296875" style="68" customWidth="1"/>
    <col min="9472" max="9472" width="10.453125" style="68" bestFit="1" customWidth="1"/>
    <col min="9473" max="9473" width="10.81640625" style="68" bestFit="1" customWidth="1"/>
    <col min="9474" max="9474" width="10.81640625" style="68" customWidth="1"/>
    <col min="9475" max="9475" width="10.453125" style="68" bestFit="1" customWidth="1"/>
    <col min="9476" max="9476" width="10.81640625" style="68" bestFit="1" customWidth="1"/>
    <col min="9477" max="9477" width="11.81640625" style="68" bestFit="1" customWidth="1"/>
    <col min="9478" max="9478" width="10.90625" style="68"/>
    <col min="9479" max="9479" width="11.81640625" style="68" bestFit="1" customWidth="1"/>
    <col min="9480" max="9480" width="11.54296875" style="68" bestFit="1" customWidth="1"/>
    <col min="9481" max="9481" width="11.81640625" style="68" bestFit="1" customWidth="1"/>
    <col min="9482" max="9726" width="10.90625" style="68"/>
    <col min="9727" max="9727" width="50.54296875" style="68" customWidth="1"/>
    <col min="9728" max="9728" width="10.453125" style="68" bestFit="1" customWidth="1"/>
    <col min="9729" max="9729" width="10.81640625" style="68" bestFit="1" customWidth="1"/>
    <col min="9730" max="9730" width="10.81640625" style="68" customWidth="1"/>
    <col min="9731" max="9731" width="10.453125" style="68" bestFit="1" customWidth="1"/>
    <col min="9732" max="9732" width="10.81640625" style="68" bestFit="1" customWidth="1"/>
    <col min="9733" max="9733" width="11.81640625" style="68" bestFit="1" customWidth="1"/>
    <col min="9734" max="9734" width="10.90625" style="68"/>
    <col min="9735" max="9735" width="11.81640625" style="68" bestFit="1" customWidth="1"/>
    <col min="9736" max="9736" width="11.54296875" style="68" bestFit="1" customWidth="1"/>
    <col min="9737" max="9737" width="11.81640625" style="68" bestFit="1" customWidth="1"/>
    <col min="9738" max="9982" width="10.90625" style="68"/>
    <col min="9983" max="9983" width="50.54296875" style="68" customWidth="1"/>
    <col min="9984" max="9984" width="10.453125" style="68" bestFit="1" customWidth="1"/>
    <col min="9985" max="9985" width="10.81640625" style="68" bestFit="1" customWidth="1"/>
    <col min="9986" max="9986" width="10.81640625" style="68" customWidth="1"/>
    <col min="9987" max="9987" width="10.453125" style="68" bestFit="1" customWidth="1"/>
    <col min="9988" max="9988" width="10.81640625" style="68" bestFit="1" customWidth="1"/>
    <col min="9989" max="9989" width="11.81640625" style="68" bestFit="1" customWidth="1"/>
    <col min="9990" max="9990" width="10.90625" style="68"/>
    <col min="9991" max="9991" width="11.81640625" style="68" bestFit="1" customWidth="1"/>
    <col min="9992" max="9992" width="11.54296875" style="68" bestFit="1" customWidth="1"/>
    <col min="9993" max="9993" width="11.81640625" style="68" bestFit="1" customWidth="1"/>
    <col min="9994" max="10238" width="10.90625" style="68"/>
    <col min="10239" max="10239" width="50.54296875" style="68" customWidth="1"/>
    <col min="10240" max="10240" width="10.453125" style="68" bestFit="1" customWidth="1"/>
    <col min="10241" max="10241" width="10.81640625" style="68" bestFit="1" customWidth="1"/>
    <col min="10242" max="10242" width="10.81640625" style="68" customWidth="1"/>
    <col min="10243" max="10243" width="10.453125" style="68" bestFit="1" customWidth="1"/>
    <col min="10244" max="10244" width="10.81640625" style="68" bestFit="1" customWidth="1"/>
    <col min="10245" max="10245" width="11.81640625" style="68" bestFit="1" customWidth="1"/>
    <col min="10246" max="10246" width="10.90625" style="68"/>
    <col min="10247" max="10247" width="11.81640625" style="68" bestFit="1" customWidth="1"/>
    <col min="10248" max="10248" width="11.54296875" style="68" bestFit="1" customWidth="1"/>
    <col min="10249" max="10249" width="11.81640625" style="68" bestFit="1" customWidth="1"/>
    <col min="10250" max="10494" width="10.90625" style="68"/>
    <col min="10495" max="10495" width="50.54296875" style="68" customWidth="1"/>
    <col min="10496" max="10496" width="10.453125" style="68" bestFit="1" customWidth="1"/>
    <col min="10497" max="10497" width="10.81640625" style="68" bestFit="1" customWidth="1"/>
    <col min="10498" max="10498" width="10.81640625" style="68" customWidth="1"/>
    <col min="10499" max="10499" width="10.453125" style="68" bestFit="1" customWidth="1"/>
    <col min="10500" max="10500" width="10.81640625" style="68" bestFit="1" customWidth="1"/>
    <col min="10501" max="10501" width="11.81640625" style="68" bestFit="1" customWidth="1"/>
    <col min="10502" max="10502" width="10.90625" style="68"/>
    <col min="10503" max="10503" width="11.81640625" style="68" bestFit="1" customWidth="1"/>
    <col min="10504" max="10504" width="11.54296875" style="68" bestFit="1" customWidth="1"/>
    <col min="10505" max="10505" width="11.81640625" style="68" bestFit="1" customWidth="1"/>
    <col min="10506" max="10750" width="10.90625" style="68"/>
    <col min="10751" max="10751" width="50.54296875" style="68" customWidth="1"/>
    <col min="10752" max="10752" width="10.453125" style="68" bestFit="1" customWidth="1"/>
    <col min="10753" max="10753" width="10.81640625" style="68" bestFit="1" customWidth="1"/>
    <col min="10754" max="10754" width="10.81640625" style="68" customWidth="1"/>
    <col min="10755" max="10755" width="10.453125" style="68" bestFit="1" customWidth="1"/>
    <col min="10756" max="10756" width="10.81640625" style="68" bestFit="1" customWidth="1"/>
    <col min="10757" max="10757" width="11.81640625" style="68" bestFit="1" customWidth="1"/>
    <col min="10758" max="10758" width="10.90625" style="68"/>
    <col min="10759" max="10759" width="11.81640625" style="68" bestFit="1" customWidth="1"/>
    <col min="10760" max="10760" width="11.54296875" style="68" bestFit="1" customWidth="1"/>
    <col min="10761" max="10761" width="11.81640625" style="68" bestFit="1" customWidth="1"/>
    <col min="10762" max="11006" width="10.90625" style="68"/>
    <col min="11007" max="11007" width="50.54296875" style="68" customWidth="1"/>
    <col min="11008" max="11008" width="10.453125" style="68" bestFit="1" customWidth="1"/>
    <col min="11009" max="11009" width="10.81640625" style="68" bestFit="1" customWidth="1"/>
    <col min="11010" max="11010" width="10.81640625" style="68" customWidth="1"/>
    <col min="11011" max="11011" width="10.453125" style="68" bestFit="1" customWidth="1"/>
    <col min="11012" max="11012" width="10.81640625" style="68" bestFit="1" customWidth="1"/>
    <col min="11013" max="11013" width="11.81640625" style="68" bestFit="1" customWidth="1"/>
    <col min="11014" max="11014" width="10.90625" style="68"/>
    <col min="11015" max="11015" width="11.81640625" style="68" bestFit="1" customWidth="1"/>
    <col min="11016" max="11016" width="11.54296875" style="68" bestFit="1" customWidth="1"/>
    <col min="11017" max="11017" width="11.81640625" style="68" bestFit="1" customWidth="1"/>
    <col min="11018" max="11262" width="10.90625" style="68"/>
    <col min="11263" max="11263" width="50.54296875" style="68" customWidth="1"/>
    <col min="11264" max="11264" width="10.453125" style="68" bestFit="1" customWidth="1"/>
    <col min="11265" max="11265" width="10.81640625" style="68" bestFit="1" customWidth="1"/>
    <col min="11266" max="11266" width="10.81640625" style="68" customWidth="1"/>
    <col min="11267" max="11267" width="10.453125" style="68" bestFit="1" customWidth="1"/>
    <col min="11268" max="11268" width="10.81640625" style="68" bestFit="1" customWidth="1"/>
    <col min="11269" max="11269" width="11.81640625" style="68" bestFit="1" customWidth="1"/>
    <col min="11270" max="11270" width="10.90625" style="68"/>
    <col min="11271" max="11271" width="11.81640625" style="68" bestFit="1" customWidth="1"/>
    <col min="11272" max="11272" width="11.54296875" style="68" bestFit="1" customWidth="1"/>
    <col min="11273" max="11273" width="11.81640625" style="68" bestFit="1" customWidth="1"/>
    <col min="11274" max="11518" width="10.90625" style="68"/>
    <col min="11519" max="11519" width="50.54296875" style="68" customWidth="1"/>
    <col min="11520" max="11520" width="10.453125" style="68" bestFit="1" customWidth="1"/>
    <col min="11521" max="11521" width="10.81640625" style="68" bestFit="1" customWidth="1"/>
    <col min="11522" max="11522" width="10.81640625" style="68" customWidth="1"/>
    <col min="11523" max="11523" width="10.453125" style="68" bestFit="1" customWidth="1"/>
    <col min="11524" max="11524" width="10.81640625" style="68" bestFit="1" customWidth="1"/>
    <col min="11525" max="11525" width="11.81640625" style="68" bestFit="1" customWidth="1"/>
    <col min="11526" max="11526" width="10.90625" style="68"/>
    <col min="11527" max="11527" width="11.81640625" style="68" bestFit="1" customWidth="1"/>
    <col min="11528" max="11528" width="11.54296875" style="68" bestFit="1" customWidth="1"/>
    <col min="11529" max="11529" width="11.81640625" style="68" bestFit="1" customWidth="1"/>
    <col min="11530" max="11774" width="10.90625" style="68"/>
    <col min="11775" max="11775" width="50.54296875" style="68" customWidth="1"/>
    <col min="11776" max="11776" width="10.453125" style="68" bestFit="1" customWidth="1"/>
    <col min="11777" max="11777" width="10.81640625" style="68" bestFit="1" customWidth="1"/>
    <col min="11778" max="11778" width="10.81640625" style="68" customWidth="1"/>
    <col min="11779" max="11779" width="10.453125" style="68" bestFit="1" customWidth="1"/>
    <col min="11780" max="11780" width="10.81640625" style="68" bestFit="1" customWidth="1"/>
    <col min="11781" max="11781" width="11.81640625" style="68" bestFit="1" customWidth="1"/>
    <col min="11782" max="11782" width="10.90625" style="68"/>
    <col min="11783" max="11783" width="11.81640625" style="68" bestFit="1" customWidth="1"/>
    <col min="11784" max="11784" width="11.54296875" style="68" bestFit="1" customWidth="1"/>
    <col min="11785" max="11785" width="11.81640625" style="68" bestFit="1" customWidth="1"/>
    <col min="11786" max="12030" width="10.90625" style="68"/>
    <col min="12031" max="12031" width="50.54296875" style="68" customWidth="1"/>
    <col min="12032" max="12032" width="10.453125" style="68" bestFit="1" customWidth="1"/>
    <col min="12033" max="12033" width="10.81640625" style="68" bestFit="1" customWidth="1"/>
    <col min="12034" max="12034" width="10.81640625" style="68" customWidth="1"/>
    <col min="12035" max="12035" width="10.453125" style="68" bestFit="1" customWidth="1"/>
    <col min="12036" max="12036" width="10.81640625" style="68" bestFit="1" customWidth="1"/>
    <col min="12037" max="12037" width="11.81640625" style="68" bestFit="1" customWidth="1"/>
    <col min="12038" max="12038" width="10.90625" style="68"/>
    <col min="12039" max="12039" width="11.81640625" style="68" bestFit="1" customWidth="1"/>
    <col min="12040" max="12040" width="11.54296875" style="68" bestFit="1" customWidth="1"/>
    <col min="12041" max="12041" width="11.81640625" style="68" bestFit="1" customWidth="1"/>
    <col min="12042" max="12286" width="10.90625" style="68"/>
    <col min="12287" max="12287" width="50.54296875" style="68" customWidth="1"/>
    <col min="12288" max="12288" width="10.453125" style="68" bestFit="1" customWidth="1"/>
    <col min="12289" max="12289" width="10.81640625" style="68" bestFit="1" customWidth="1"/>
    <col min="12290" max="12290" width="10.81640625" style="68" customWidth="1"/>
    <col min="12291" max="12291" width="10.453125" style="68" bestFit="1" customWidth="1"/>
    <col min="12292" max="12292" width="10.81640625" style="68" bestFit="1" customWidth="1"/>
    <col min="12293" max="12293" width="11.81640625" style="68" bestFit="1" customWidth="1"/>
    <col min="12294" max="12294" width="10.90625" style="68"/>
    <col min="12295" max="12295" width="11.81640625" style="68" bestFit="1" customWidth="1"/>
    <col min="12296" max="12296" width="11.54296875" style="68" bestFit="1" customWidth="1"/>
    <col min="12297" max="12297" width="11.81640625" style="68" bestFit="1" customWidth="1"/>
    <col min="12298" max="12542" width="10.90625" style="68"/>
    <col min="12543" max="12543" width="50.54296875" style="68" customWidth="1"/>
    <col min="12544" max="12544" width="10.453125" style="68" bestFit="1" customWidth="1"/>
    <col min="12545" max="12545" width="10.81640625" style="68" bestFit="1" customWidth="1"/>
    <col min="12546" max="12546" width="10.81640625" style="68" customWidth="1"/>
    <col min="12547" max="12547" width="10.453125" style="68" bestFit="1" customWidth="1"/>
    <col min="12548" max="12548" width="10.81640625" style="68" bestFit="1" customWidth="1"/>
    <col min="12549" max="12549" width="11.81640625" style="68" bestFit="1" customWidth="1"/>
    <col min="12550" max="12550" width="10.90625" style="68"/>
    <col min="12551" max="12551" width="11.81640625" style="68" bestFit="1" customWidth="1"/>
    <col min="12552" max="12552" width="11.54296875" style="68" bestFit="1" customWidth="1"/>
    <col min="12553" max="12553" width="11.81640625" style="68" bestFit="1" customWidth="1"/>
    <col min="12554" max="12798" width="10.90625" style="68"/>
    <col min="12799" max="12799" width="50.54296875" style="68" customWidth="1"/>
    <col min="12800" max="12800" width="10.453125" style="68" bestFit="1" customWidth="1"/>
    <col min="12801" max="12801" width="10.81640625" style="68" bestFit="1" customWidth="1"/>
    <col min="12802" max="12802" width="10.81640625" style="68" customWidth="1"/>
    <col min="12803" max="12803" width="10.453125" style="68" bestFit="1" customWidth="1"/>
    <col min="12804" max="12804" width="10.81640625" style="68" bestFit="1" customWidth="1"/>
    <col min="12805" max="12805" width="11.81640625" style="68" bestFit="1" customWidth="1"/>
    <col min="12806" max="12806" width="10.90625" style="68"/>
    <col min="12807" max="12807" width="11.81640625" style="68" bestFit="1" customWidth="1"/>
    <col min="12808" max="12808" width="11.54296875" style="68" bestFit="1" customWidth="1"/>
    <col min="12809" max="12809" width="11.81640625" style="68" bestFit="1" customWidth="1"/>
    <col min="12810" max="13054" width="10.90625" style="68"/>
    <col min="13055" max="13055" width="50.54296875" style="68" customWidth="1"/>
    <col min="13056" max="13056" width="10.453125" style="68" bestFit="1" customWidth="1"/>
    <col min="13057" max="13057" width="10.81640625" style="68" bestFit="1" customWidth="1"/>
    <col min="13058" max="13058" width="10.81640625" style="68" customWidth="1"/>
    <col min="13059" max="13059" width="10.453125" style="68" bestFit="1" customWidth="1"/>
    <col min="13060" max="13060" width="10.81640625" style="68" bestFit="1" customWidth="1"/>
    <col min="13061" max="13061" width="11.81640625" style="68" bestFit="1" customWidth="1"/>
    <col min="13062" max="13062" width="10.90625" style="68"/>
    <col min="13063" max="13063" width="11.81640625" style="68" bestFit="1" customWidth="1"/>
    <col min="13064" max="13064" width="11.54296875" style="68" bestFit="1" customWidth="1"/>
    <col min="13065" max="13065" width="11.81640625" style="68" bestFit="1" customWidth="1"/>
    <col min="13066" max="13310" width="10.90625" style="68"/>
    <col min="13311" max="13311" width="50.54296875" style="68" customWidth="1"/>
    <col min="13312" max="13312" width="10.453125" style="68" bestFit="1" customWidth="1"/>
    <col min="13313" max="13313" width="10.81640625" style="68" bestFit="1" customWidth="1"/>
    <col min="13314" max="13314" width="10.81640625" style="68" customWidth="1"/>
    <col min="13315" max="13315" width="10.453125" style="68" bestFit="1" customWidth="1"/>
    <col min="13316" max="13316" width="10.81640625" style="68" bestFit="1" customWidth="1"/>
    <col min="13317" max="13317" width="11.81640625" style="68" bestFit="1" customWidth="1"/>
    <col min="13318" max="13318" width="10.90625" style="68"/>
    <col min="13319" max="13319" width="11.81640625" style="68" bestFit="1" customWidth="1"/>
    <col min="13320" max="13320" width="11.54296875" style="68" bestFit="1" customWidth="1"/>
    <col min="13321" max="13321" width="11.81640625" style="68" bestFit="1" customWidth="1"/>
    <col min="13322" max="13566" width="10.90625" style="68"/>
    <col min="13567" max="13567" width="50.54296875" style="68" customWidth="1"/>
    <col min="13568" max="13568" width="10.453125" style="68" bestFit="1" customWidth="1"/>
    <col min="13569" max="13569" width="10.81640625" style="68" bestFit="1" customWidth="1"/>
    <col min="13570" max="13570" width="10.81640625" style="68" customWidth="1"/>
    <col min="13571" max="13571" width="10.453125" style="68" bestFit="1" customWidth="1"/>
    <col min="13572" max="13572" width="10.81640625" style="68" bestFit="1" customWidth="1"/>
    <col min="13573" max="13573" width="11.81640625" style="68" bestFit="1" customWidth="1"/>
    <col min="13574" max="13574" width="10.90625" style="68"/>
    <col min="13575" max="13575" width="11.81640625" style="68" bestFit="1" customWidth="1"/>
    <col min="13576" max="13576" width="11.54296875" style="68" bestFit="1" customWidth="1"/>
    <col min="13577" max="13577" width="11.81640625" style="68" bestFit="1" customWidth="1"/>
    <col min="13578" max="13822" width="10.90625" style="68"/>
    <col min="13823" max="13823" width="50.54296875" style="68" customWidth="1"/>
    <col min="13824" max="13824" width="10.453125" style="68" bestFit="1" customWidth="1"/>
    <col min="13825" max="13825" width="10.81640625" style="68" bestFit="1" customWidth="1"/>
    <col min="13826" max="13826" width="10.81640625" style="68" customWidth="1"/>
    <col min="13827" max="13827" width="10.453125" style="68" bestFit="1" customWidth="1"/>
    <col min="13828" max="13828" width="10.81640625" style="68" bestFit="1" customWidth="1"/>
    <col min="13829" max="13829" width="11.81640625" style="68" bestFit="1" customWidth="1"/>
    <col min="13830" max="13830" width="10.90625" style="68"/>
    <col min="13831" max="13831" width="11.81640625" style="68" bestFit="1" customWidth="1"/>
    <col min="13832" max="13832" width="11.54296875" style="68" bestFit="1" customWidth="1"/>
    <col min="13833" max="13833" width="11.81640625" style="68" bestFit="1" customWidth="1"/>
    <col min="13834" max="14078" width="10.90625" style="68"/>
    <col min="14079" max="14079" width="50.54296875" style="68" customWidth="1"/>
    <col min="14080" max="14080" width="10.453125" style="68" bestFit="1" customWidth="1"/>
    <col min="14081" max="14081" width="10.81640625" style="68" bestFit="1" customWidth="1"/>
    <col min="14082" max="14082" width="10.81640625" style="68" customWidth="1"/>
    <col min="14083" max="14083" width="10.453125" style="68" bestFit="1" customWidth="1"/>
    <col min="14084" max="14084" width="10.81640625" style="68" bestFit="1" customWidth="1"/>
    <col min="14085" max="14085" width="11.81640625" style="68" bestFit="1" customWidth="1"/>
    <col min="14086" max="14086" width="10.90625" style="68"/>
    <col min="14087" max="14087" width="11.81640625" style="68" bestFit="1" customWidth="1"/>
    <col min="14088" max="14088" width="11.54296875" style="68" bestFit="1" customWidth="1"/>
    <col min="14089" max="14089" width="11.81640625" style="68" bestFit="1" customWidth="1"/>
    <col min="14090" max="14334" width="10.90625" style="68"/>
    <col min="14335" max="14335" width="50.54296875" style="68" customWidth="1"/>
    <col min="14336" max="14336" width="10.453125" style="68" bestFit="1" customWidth="1"/>
    <col min="14337" max="14337" width="10.81640625" style="68" bestFit="1" customWidth="1"/>
    <col min="14338" max="14338" width="10.81640625" style="68" customWidth="1"/>
    <col min="14339" max="14339" width="10.453125" style="68" bestFit="1" customWidth="1"/>
    <col min="14340" max="14340" width="10.81640625" style="68" bestFit="1" customWidth="1"/>
    <col min="14341" max="14341" width="11.81640625" style="68" bestFit="1" customWidth="1"/>
    <col min="14342" max="14342" width="10.90625" style="68"/>
    <col min="14343" max="14343" width="11.81640625" style="68" bestFit="1" customWidth="1"/>
    <col min="14344" max="14344" width="11.54296875" style="68" bestFit="1" customWidth="1"/>
    <col min="14345" max="14345" width="11.81640625" style="68" bestFit="1" customWidth="1"/>
    <col min="14346" max="14590" width="10.90625" style="68"/>
    <col min="14591" max="14591" width="50.54296875" style="68" customWidth="1"/>
    <col min="14592" max="14592" width="10.453125" style="68" bestFit="1" customWidth="1"/>
    <col min="14593" max="14593" width="10.81640625" style="68" bestFit="1" customWidth="1"/>
    <col min="14594" max="14594" width="10.81640625" style="68" customWidth="1"/>
    <col min="14595" max="14595" width="10.453125" style="68" bestFit="1" customWidth="1"/>
    <col min="14596" max="14596" width="10.81640625" style="68" bestFit="1" customWidth="1"/>
    <col min="14597" max="14597" width="11.81640625" style="68" bestFit="1" customWidth="1"/>
    <col min="14598" max="14598" width="10.90625" style="68"/>
    <col min="14599" max="14599" width="11.81640625" style="68" bestFit="1" customWidth="1"/>
    <col min="14600" max="14600" width="11.54296875" style="68" bestFit="1" customWidth="1"/>
    <col min="14601" max="14601" width="11.81640625" style="68" bestFit="1" customWidth="1"/>
    <col min="14602" max="14846" width="10.90625" style="68"/>
    <col min="14847" max="14847" width="50.54296875" style="68" customWidth="1"/>
    <col min="14848" max="14848" width="10.453125" style="68" bestFit="1" customWidth="1"/>
    <col min="14849" max="14849" width="10.81640625" style="68" bestFit="1" customWidth="1"/>
    <col min="14850" max="14850" width="10.81640625" style="68" customWidth="1"/>
    <col min="14851" max="14851" width="10.453125" style="68" bestFit="1" customWidth="1"/>
    <col min="14852" max="14852" width="10.81640625" style="68" bestFit="1" customWidth="1"/>
    <col min="14853" max="14853" width="11.81640625" style="68" bestFit="1" customWidth="1"/>
    <col min="14854" max="14854" width="10.90625" style="68"/>
    <col min="14855" max="14855" width="11.81640625" style="68" bestFit="1" customWidth="1"/>
    <col min="14856" max="14856" width="11.54296875" style="68" bestFit="1" customWidth="1"/>
    <col min="14857" max="14857" width="11.81640625" style="68" bestFit="1" customWidth="1"/>
    <col min="14858" max="15102" width="10.90625" style="68"/>
    <col min="15103" max="15103" width="50.54296875" style="68" customWidth="1"/>
    <col min="15104" max="15104" width="10.453125" style="68" bestFit="1" customWidth="1"/>
    <col min="15105" max="15105" width="10.81640625" style="68" bestFit="1" customWidth="1"/>
    <col min="15106" max="15106" width="10.81640625" style="68" customWidth="1"/>
    <col min="15107" max="15107" width="10.453125" style="68" bestFit="1" customWidth="1"/>
    <col min="15108" max="15108" width="10.81640625" style="68" bestFit="1" customWidth="1"/>
    <col min="15109" max="15109" width="11.81640625" style="68" bestFit="1" customWidth="1"/>
    <col min="15110" max="15110" width="10.90625" style="68"/>
    <col min="15111" max="15111" width="11.81640625" style="68" bestFit="1" customWidth="1"/>
    <col min="15112" max="15112" width="11.54296875" style="68" bestFit="1" customWidth="1"/>
    <col min="15113" max="15113" width="11.81640625" style="68" bestFit="1" customWidth="1"/>
    <col min="15114" max="15358" width="10.90625" style="68"/>
    <col min="15359" max="15359" width="50.54296875" style="68" customWidth="1"/>
    <col min="15360" max="15360" width="10.453125" style="68" bestFit="1" customWidth="1"/>
    <col min="15361" max="15361" width="10.81640625" style="68" bestFit="1" customWidth="1"/>
    <col min="15362" max="15362" width="10.81640625" style="68" customWidth="1"/>
    <col min="15363" max="15363" width="10.453125" style="68" bestFit="1" customWidth="1"/>
    <col min="15364" max="15364" width="10.81640625" style="68" bestFit="1" customWidth="1"/>
    <col min="15365" max="15365" width="11.81640625" style="68" bestFit="1" customWidth="1"/>
    <col min="15366" max="15366" width="10.90625" style="68"/>
    <col min="15367" max="15367" width="11.81640625" style="68" bestFit="1" customWidth="1"/>
    <col min="15368" max="15368" width="11.54296875" style="68" bestFit="1" customWidth="1"/>
    <col min="15369" max="15369" width="11.81640625" style="68" bestFit="1" customWidth="1"/>
    <col min="15370" max="15614" width="10.90625" style="68"/>
    <col min="15615" max="15615" width="50.54296875" style="68" customWidth="1"/>
    <col min="15616" max="15616" width="10.453125" style="68" bestFit="1" customWidth="1"/>
    <col min="15617" max="15617" width="10.81640625" style="68" bestFit="1" customWidth="1"/>
    <col min="15618" max="15618" width="10.81640625" style="68" customWidth="1"/>
    <col min="15619" max="15619" width="10.453125" style="68" bestFit="1" customWidth="1"/>
    <col min="15620" max="15620" width="10.81640625" style="68" bestFit="1" customWidth="1"/>
    <col min="15621" max="15621" width="11.81640625" style="68" bestFit="1" customWidth="1"/>
    <col min="15622" max="15622" width="10.90625" style="68"/>
    <col min="15623" max="15623" width="11.81640625" style="68" bestFit="1" customWidth="1"/>
    <col min="15624" max="15624" width="11.54296875" style="68" bestFit="1" customWidth="1"/>
    <col min="15625" max="15625" width="11.81640625" style="68" bestFit="1" customWidth="1"/>
    <col min="15626" max="15870" width="10.90625" style="68"/>
    <col min="15871" max="15871" width="50.54296875" style="68" customWidth="1"/>
    <col min="15872" max="15872" width="10.453125" style="68" bestFit="1" customWidth="1"/>
    <col min="15873" max="15873" width="10.81640625" style="68" bestFit="1" customWidth="1"/>
    <col min="15874" max="15874" width="10.81640625" style="68" customWidth="1"/>
    <col min="15875" max="15875" width="10.453125" style="68" bestFit="1" customWidth="1"/>
    <col min="15876" max="15876" width="10.81640625" style="68" bestFit="1" customWidth="1"/>
    <col min="15877" max="15877" width="11.81640625" style="68" bestFit="1" customWidth="1"/>
    <col min="15878" max="15878" width="10.90625" style="68"/>
    <col min="15879" max="15879" width="11.81640625" style="68" bestFit="1" customWidth="1"/>
    <col min="15880" max="15880" width="11.54296875" style="68" bestFit="1" customWidth="1"/>
    <col min="15881" max="15881" width="11.81640625" style="68" bestFit="1" customWidth="1"/>
    <col min="15882" max="16126" width="10.90625" style="68"/>
    <col min="16127" max="16127" width="50.54296875" style="68" customWidth="1"/>
    <col min="16128" max="16128" width="10.453125" style="68" bestFit="1" customWidth="1"/>
    <col min="16129" max="16129" width="10.81640625" style="68" bestFit="1" customWidth="1"/>
    <col min="16130" max="16130" width="10.81640625" style="68" customWidth="1"/>
    <col min="16131" max="16131" width="10.453125" style="68" bestFit="1" customWidth="1"/>
    <col min="16132" max="16132" width="10.81640625" style="68" bestFit="1" customWidth="1"/>
    <col min="16133" max="16133" width="11.81640625" style="68" bestFit="1" customWidth="1"/>
    <col min="16134" max="16134" width="10.90625" style="68"/>
    <col min="16135" max="16135" width="11.81640625" style="68" bestFit="1" customWidth="1"/>
    <col min="16136" max="16136" width="11.54296875" style="68" bestFit="1" customWidth="1"/>
    <col min="16137" max="16137" width="11.81640625" style="68" bestFit="1" customWidth="1"/>
    <col min="16138" max="16381" width="10.90625" style="68"/>
    <col min="16382" max="16384" width="11.453125" style="68" customWidth="1"/>
  </cols>
  <sheetData>
    <row r="3" spans="2:13" ht="47.25" customHeight="1">
      <c r="B3" s="20" t="s">
        <v>136</v>
      </c>
      <c r="M3" s="69" t="s">
        <v>137</v>
      </c>
    </row>
    <row r="4" spans="2:13" ht="35.25" customHeight="1"/>
    <row r="5" spans="2:13" ht="32.25" customHeight="1">
      <c r="B5" s="99" t="s">
        <v>138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2:13" ht="66.75" customHeight="1">
      <c r="B6" s="70" t="s">
        <v>118</v>
      </c>
      <c r="C6" s="71" t="s">
        <v>55</v>
      </c>
      <c r="D6" s="71" t="s">
        <v>56</v>
      </c>
      <c r="E6" s="71" t="s">
        <v>57</v>
      </c>
      <c r="F6" s="71" t="s">
        <v>58</v>
      </c>
      <c r="G6" s="71" t="s">
        <v>59</v>
      </c>
      <c r="H6" s="71" t="s">
        <v>113</v>
      </c>
      <c r="I6" s="71" t="s">
        <v>111</v>
      </c>
      <c r="J6" s="72" t="s">
        <v>63</v>
      </c>
      <c r="K6" s="71" t="s">
        <v>64</v>
      </c>
      <c r="L6" s="72" t="s">
        <v>65</v>
      </c>
    </row>
    <row r="7" spans="2:13" ht="28.5" customHeight="1">
      <c r="B7" s="73" t="s">
        <v>139</v>
      </c>
      <c r="C7" s="74">
        <v>686.61800000000005</v>
      </c>
      <c r="D7" s="74">
        <v>1736.3320000000001</v>
      </c>
      <c r="E7" s="74">
        <v>3015.6956032987982</v>
      </c>
      <c r="F7" s="74">
        <v>-17.720747400000008</v>
      </c>
      <c r="G7" s="74">
        <v>1881.3150000000003</v>
      </c>
      <c r="H7" s="74">
        <v>11019.604342222467</v>
      </c>
      <c r="I7" s="74">
        <v>-541.35403886654558</v>
      </c>
      <c r="J7" s="75">
        <v>17780.490159254721</v>
      </c>
      <c r="K7" s="74">
        <v>1740.3807264369875</v>
      </c>
      <c r="L7" s="75">
        <v>19520.870885691707</v>
      </c>
    </row>
    <row r="8" spans="2:13" ht="45" customHeight="1">
      <c r="B8" s="76" t="s">
        <v>112</v>
      </c>
      <c r="C8" s="77"/>
      <c r="D8" s="77"/>
      <c r="E8" s="74">
        <v>850.49339553378275</v>
      </c>
      <c r="F8" s="77">
        <v>25.804000000000002</v>
      </c>
      <c r="G8" s="77">
        <v>0</v>
      </c>
      <c r="H8" s="77">
        <v>1384.4740080659105</v>
      </c>
      <c r="I8" s="74">
        <v>-39.302306219531999</v>
      </c>
      <c r="J8" s="78">
        <v>2221.4690973801612</v>
      </c>
      <c r="K8" s="77">
        <v>366.99130333828606</v>
      </c>
      <c r="L8" s="78">
        <v>2588.4604007184471</v>
      </c>
    </row>
    <row r="9" spans="2:13" ht="11">
      <c r="B9" s="79" t="s">
        <v>140</v>
      </c>
      <c r="C9" s="80"/>
      <c r="D9" s="80"/>
      <c r="E9" s="80"/>
      <c r="F9" s="80"/>
      <c r="G9" s="80"/>
      <c r="H9" s="80">
        <v>-610.76499999999999</v>
      </c>
      <c r="I9" s="80"/>
      <c r="J9" s="81">
        <v>-610.76499999999999</v>
      </c>
      <c r="K9" s="80">
        <v>-218.37308755004301</v>
      </c>
      <c r="L9" s="81">
        <v>-829.138087550043</v>
      </c>
    </row>
    <row r="10" spans="2:13" ht="20">
      <c r="B10" s="82" t="s">
        <v>141</v>
      </c>
      <c r="C10" s="80"/>
      <c r="D10" s="80"/>
      <c r="E10" s="80"/>
      <c r="F10" s="80"/>
      <c r="G10" s="80"/>
      <c r="H10" s="80"/>
      <c r="I10" s="80"/>
      <c r="J10" s="81">
        <v>0</v>
      </c>
      <c r="K10" s="80"/>
      <c r="L10" s="81">
        <v>0</v>
      </c>
    </row>
    <row r="11" spans="2:13" ht="20">
      <c r="B11" s="82" t="s">
        <v>142</v>
      </c>
      <c r="C11" s="80"/>
      <c r="D11" s="80"/>
      <c r="E11" s="80"/>
      <c r="F11" s="80"/>
      <c r="G11" s="80">
        <v>0</v>
      </c>
      <c r="H11" s="80">
        <v>-49.573999999999998</v>
      </c>
      <c r="I11" s="80"/>
      <c r="J11" s="81">
        <v>-49.573999999999998</v>
      </c>
      <c r="K11" s="80">
        <v>0</v>
      </c>
      <c r="L11" s="81">
        <v>-49.573999999999998</v>
      </c>
    </row>
    <row r="12" spans="2:13" ht="20">
      <c r="B12" s="79" t="s">
        <v>143</v>
      </c>
      <c r="C12" s="80"/>
      <c r="D12" s="80"/>
      <c r="E12" s="80"/>
      <c r="F12" s="80"/>
      <c r="G12" s="80"/>
      <c r="H12" s="80">
        <v>2.282</v>
      </c>
      <c r="I12" s="80"/>
      <c r="J12" s="81">
        <v>2.282</v>
      </c>
      <c r="K12" s="80"/>
      <c r="L12" s="81">
        <v>2.282</v>
      </c>
    </row>
    <row r="13" spans="2:13" ht="20">
      <c r="B13" s="79" t="s">
        <v>144</v>
      </c>
      <c r="C13" s="80"/>
      <c r="D13" s="80"/>
      <c r="E13" s="80">
        <v>0</v>
      </c>
      <c r="F13" s="80"/>
      <c r="G13" s="80"/>
      <c r="H13" s="80">
        <v>-0.75836663722218922</v>
      </c>
      <c r="I13" s="80"/>
      <c r="J13" s="81">
        <v>-0.75836663722218922</v>
      </c>
      <c r="K13" s="80">
        <v>-94.064358999999996</v>
      </c>
      <c r="L13" s="81">
        <v>-94.822725637222192</v>
      </c>
    </row>
    <row r="14" spans="2:13" ht="12">
      <c r="B14" s="82" t="s">
        <v>145</v>
      </c>
      <c r="C14" s="80"/>
      <c r="D14" s="80"/>
      <c r="E14" s="80">
        <v>0</v>
      </c>
      <c r="F14" s="80"/>
      <c r="G14" s="80"/>
      <c r="H14" s="80">
        <v>50.027999999999999</v>
      </c>
      <c r="I14" s="80"/>
      <c r="J14" s="81">
        <v>50.027999999999999</v>
      </c>
      <c r="K14" s="80">
        <v>-0.111</v>
      </c>
      <c r="L14" s="81">
        <v>49.917000000000002</v>
      </c>
    </row>
    <row r="15" spans="2:13" ht="21">
      <c r="B15" s="83" t="s">
        <v>146</v>
      </c>
      <c r="C15" s="84">
        <v>686.61800000000005</v>
      </c>
      <c r="D15" s="84">
        <v>1736.3320000000001</v>
      </c>
      <c r="E15" s="84">
        <v>3866.1889988325811</v>
      </c>
      <c r="F15" s="84">
        <v>8.0832525999999945</v>
      </c>
      <c r="G15" s="84">
        <v>1881.3150000000003</v>
      </c>
      <c r="H15" s="84">
        <v>11795.290983651155</v>
      </c>
      <c r="I15" s="84">
        <v>-580.65634508607764</v>
      </c>
      <c r="J15" s="85">
        <v>19393.171889997662</v>
      </c>
      <c r="K15" s="84">
        <v>1794.8235832252303</v>
      </c>
      <c r="L15" s="85">
        <v>21187.995473222887</v>
      </c>
    </row>
    <row r="16" spans="2:13" ht="15.5">
      <c r="B16" s="86"/>
    </row>
    <row r="17" spans="10:12">
      <c r="J17" s="87"/>
      <c r="K17" s="88"/>
      <c r="L17" s="87"/>
    </row>
  </sheetData>
  <mergeCells count="1">
    <mergeCell ref="B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&amp;L&amp;F&amp;R&amp;A</oddHeader>
    <oddFooter>&amp;R&amp;D</oddFooter>
  </headerFooter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C5FF"/>
  </sheetPr>
  <dimension ref="B1:N17"/>
  <sheetViews>
    <sheetView showGridLines="0" workbookViewId="0">
      <selection activeCell="L12" sqref="L12"/>
    </sheetView>
  </sheetViews>
  <sheetFormatPr baseColWidth="10" defaultRowHeight="10"/>
  <cols>
    <col min="1" max="1" width="10.90625" style="68"/>
    <col min="2" max="2" width="18.1796875" style="68" customWidth="1"/>
    <col min="3" max="4" width="8.54296875" style="68" customWidth="1"/>
    <col min="5" max="5" width="9" style="68" customWidth="1"/>
    <col min="6" max="6" width="9.1796875" style="68" customWidth="1"/>
    <col min="7" max="7" width="10" style="68" customWidth="1"/>
    <col min="8" max="9" width="8.54296875" style="68" customWidth="1"/>
    <col min="10" max="10" width="9.81640625" style="68" customWidth="1"/>
    <col min="11" max="12" width="8.54296875" style="68" customWidth="1"/>
    <col min="13" max="257" width="10.90625" style="68"/>
    <col min="258" max="258" width="50.54296875" style="68" customWidth="1"/>
    <col min="259" max="259" width="10.453125" style="68" bestFit="1" customWidth="1"/>
    <col min="260" max="260" width="10.81640625" style="68" bestFit="1" customWidth="1"/>
    <col min="261" max="261" width="10.81640625" style="68" customWidth="1"/>
    <col min="262" max="262" width="10.453125" style="68" bestFit="1" customWidth="1"/>
    <col min="263" max="263" width="10.81640625" style="68" bestFit="1" customWidth="1"/>
    <col min="264" max="264" width="11.81640625" style="68" bestFit="1" customWidth="1"/>
    <col min="265" max="265" width="10.90625" style="68"/>
    <col min="266" max="266" width="11.81640625" style="68" bestFit="1" customWidth="1"/>
    <col min="267" max="267" width="11.54296875" style="68" bestFit="1" customWidth="1"/>
    <col min="268" max="268" width="11.81640625" style="68" bestFit="1" customWidth="1"/>
    <col min="269" max="513" width="10.90625" style="68"/>
    <col min="514" max="514" width="50.54296875" style="68" customWidth="1"/>
    <col min="515" max="515" width="10.453125" style="68" bestFit="1" customWidth="1"/>
    <col min="516" max="516" width="10.81640625" style="68" bestFit="1" customWidth="1"/>
    <col min="517" max="517" width="10.81640625" style="68" customWidth="1"/>
    <col min="518" max="518" width="10.453125" style="68" bestFit="1" customWidth="1"/>
    <col min="519" max="519" width="10.81640625" style="68" bestFit="1" customWidth="1"/>
    <col min="520" max="520" width="11.81640625" style="68" bestFit="1" customWidth="1"/>
    <col min="521" max="521" width="10.90625" style="68"/>
    <col min="522" max="522" width="11.81640625" style="68" bestFit="1" customWidth="1"/>
    <col min="523" max="523" width="11.54296875" style="68" bestFit="1" customWidth="1"/>
    <col min="524" max="524" width="11.81640625" style="68" bestFit="1" customWidth="1"/>
    <col min="525" max="769" width="10.90625" style="68"/>
    <col min="770" max="770" width="50.54296875" style="68" customWidth="1"/>
    <col min="771" max="771" width="10.453125" style="68" bestFit="1" customWidth="1"/>
    <col min="772" max="772" width="10.81640625" style="68" bestFit="1" customWidth="1"/>
    <col min="773" max="773" width="10.81640625" style="68" customWidth="1"/>
    <col min="774" max="774" width="10.453125" style="68" bestFit="1" customWidth="1"/>
    <col min="775" max="775" width="10.81640625" style="68" bestFit="1" customWidth="1"/>
    <col min="776" max="776" width="11.81640625" style="68" bestFit="1" customWidth="1"/>
    <col min="777" max="777" width="10.90625" style="68"/>
    <col min="778" max="778" width="11.81640625" style="68" bestFit="1" customWidth="1"/>
    <col min="779" max="779" width="11.54296875" style="68" bestFit="1" customWidth="1"/>
    <col min="780" max="780" width="11.81640625" style="68" bestFit="1" customWidth="1"/>
    <col min="781" max="1025" width="10.90625" style="68"/>
    <col min="1026" max="1026" width="50.54296875" style="68" customWidth="1"/>
    <col min="1027" max="1027" width="10.453125" style="68" bestFit="1" customWidth="1"/>
    <col min="1028" max="1028" width="10.81640625" style="68" bestFit="1" customWidth="1"/>
    <col min="1029" max="1029" width="10.81640625" style="68" customWidth="1"/>
    <col min="1030" max="1030" width="10.453125" style="68" bestFit="1" customWidth="1"/>
    <col min="1031" max="1031" width="10.81640625" style="68" bestFit="1" customWidth="1"/>
    <col min="1032" max="1032" width="11.81640625" style="68" bestFit="1" customWidth="1"/>
    <col min="1033" max="1033" width="10.90625" style="68"/>
    <col min="1034" max="1034" width="11.81640625" style="68" bestFit="1" customWidth="1"/>
    <col min="1035" max="1035" width="11.54296875" style="68" bestFit="1" customWidth="1"/>
    <col min="1036" max="1036" width="11.81640625" style="68" bestFit="1" customWidth="1"/>
    <col min="1037" max="1281" width="10.90625" style="68"/>
    <col min="1282" max="1282" width="50.54296875" style="68" customWidth="1"/>
    <col min="1283" max="1283" width="10.453125" style="68" bestFit="1" customWidth="1"/>
    <col min="1284" max="1284" width="10.81640625" style="68" bestFit="1" customWidth="1"/>
    <col min="1285" max="1285" width="10.81640625" style="68" customWidth="1"/>
    <col min="1286" max="1286" width="10.453125" style="68" bestFit="1" customWidth="1"/>
    <col min="1287" max="1287" width="10.81640625" style="68" bestFit="1" customWidth="1"/>
    <col min="1288" max="1288" width="11.81640625" style="68" bestFit="1" customWidth="1"/>
    <col min="1289" max="1289" width="10.90625" style="68"/>
    <col min="1290" max="1290" width="11.81640625" style="68" bestFit="1" customWidth="1"/>
    <col min="1291" max="1291" width="11.54296875" style="68" bestFit="1" customWidth="1"/>
    <col min="1292" max="1292" width="11.81640625" style="68" bestFit="1" customWidth="1"/>
    <col min="1293" max="1537" width="10.90625" style="68"/>
    <col min="1538" max="1538" width="50.54296875" style="68" customWidth="1"/>
    <col min="1539" max="1539" width="10.453125" style="68" bestFit="1" customWidth="1"/>
    <col min="1540" max="1540" width="10.81640625" style="68" bestFit="1" customWidth="1"/>
    <col min="1541" max="1541" width="10.81640625" style="68" customWidth="1"/>
    <col min="1542" max="1542" width="10.453125" style="68" bestFit="1" customWidth="1"/>
    <col min="1543" max="1543" width="10.81640625" style="68" bestFit="1" customWidth="1"/>
    <col min="1544" max="1544" width="11.81640625" style="68" bestFit="1" customWidth="1"/>
    <col min="1545" max="1545" width="10.90625" style="68"/>
    <col min="1546" max="1546" width="11.81640625" style="68" bestFit="1" customWidth="1"/>
    <col min="1547" max="1547" width="11.54296875" style="68" bestFit="1" customWidth="1"/>
    <col min="1548" max="1548" width="11.81640625" style="68" bestFit="1" customWidth="1"/>
    <col min="1549" max="1793" width="10.90625" style="68"/>
    <col min="1794" max="1794" width="50.54296875" style="68" customWidth="1"/>
    <col min="1795" max="1795" width="10.453125" style="68" bestFit="1" customWidth="1"/>
    <col min="1796" max="1796" width="10.81640625" style="68" bestFit="1" customWidth="1"/>
    <col min="1797" max="1797" width="10.81640625" style="68" customWidth="1"/>
    <col min="1798" max="1798" width="10.453125" style="68" bestFit="1" customWidth="1"/>
    <col min="1799" max="1799" width="10.81640625" style="68" bestFit="1" customWidth="1"/>
    <col min="1800" max="1800" width="11.81640625" style="68" bestFit="1" customWidth="1"/>
    <col min="1801" max="1801" width="10.90625" style="68"/>
    <col min="1802" max="1802" width="11.81640625" style="68" bestFit="1" customWidth="1"/>
    <col min="1803" max="1803" width="11.54296875" style="68" bestFit="1" customWidth="1"/>
    <col min="1804" max="1804" width="11.81640625" style="68" bestFit="1" customWidth="1"/>
    <col min="1805" max="2049" width="10.90625" style="68"/>
    <col min="2050" max="2050" width="50.54296875" style="68" customWidth="1"/>
    <col min="2051" max="2051" width="10.453125" style="68" bestFit="1" customWidth="1"/>
    <col min="2052" max="2052" width="10.81640625" style="68" bestFit="1" customWidth="1"/>
    <col min="2053" max="2053" width="10.81640625" style="68" customWidth="1"/>
    <col min="2054" max="2054" width="10.453125" style="68" bestFit="1" customWidth="1"/>
    <col min="2055" max="2055" width="10.81640625" style="68" bestFit="1" customWidth="1"/>
    <col min="2056" max="2056" width="11.81640625" style="68" bestFit="1" customWidth="1"/>
    <col min="2057" max="2057" width="10.90625" style="68"/>
    <col min="2058" max="2058" width="11.81640625" style="68" bestFit="1" customWidth="1"/>
    <col min="2059" max="2059" width="11.54296875" style="68" bestFit="1" customWidth="1"/>
    <col min="2060" max="2060" width="11.81640625" style="68" bestFit="1" customWidth="1"/>
    <col min="2061" max="2305" width="10.90625" style="68"/>
    <col min="2306" max="2306" width="50.54296875" style="68" customWidth="1"/>
    <col min="2307" max="2307" width="10.453125" style="68" bestFit="1" customWidth="1"/>
    <col min="2308" max="2308" width="10.81640625" style="68" bestFit="1" customWidth="1"/>
    <col min="2309" max="2309" width="10.81640625" style="68" customWidth="1"/>
    <col min="2310" max="2310" width="10.453125" style="68" bestFit="1" customWidth="1"/>
    <col min="2311" max="2311" width="10.81640625" style="68" bestFit="1" customWidth="1"/>
    <col min="2312" max="2312" width="11.81640625" style="68" bestFit="1" customWidth="1"/>
    <col min="2313" max="2313" width="10.90625" style="68"/>
    <col min="2314" max="2314" width="11.81640625" style="68" bestFit="1" customWidth="1"/>
    <col min="2315" max="2315" width="11.54296875" style="68" bestFit="1" customWidth="1"/>
    <col min="2316" max="2316" width="11.81640625" style="68" bestFit="1" customWidth="1"/>
    <col min="2317" max="2561" width="10.90625" style="68"/>
    <col min="2562" max="2562" width="50.54296875" style="68" customWidth="1"/>
    <col min="2563" max="2563" width="10.453125" style="68" bestFit="1" customWidth="1"/>
    <col min="2564" max="2564" width="10.81640625" style="68" bestFit="1" customWidth="1"/>
    <col min="2565" max="2565" width="10.81640625" style="68" customWidth="1"/>
    <col min="2566" max="2566" width="10.453125" style="68" bestFit="1" customWidth="1"/>
    <col min="2567" max="2567" width="10.81640625" style="68" bestFit="1" customWidth="1"/>
    <col min="2568" max="2568" width="11.81640625" style="68" bestFit="1" customWidth="1"/>
    <col min="2569" max="2569" width="10.90625" style="68"/>
    <col min="2570" max="2570" width="11.81640625" style="68" bestFit="1" customWidth="1"/>
    <col min="2571" max="2571" width="11.54296875" style="68" bestFit="1" customWidth="1"/>
    <col min="2572" max="2572" width="11.81640625" style="68" bestFit="1" customWidth="1"/>
    <col min="2573" max="2817" width="10.90625" style="68"/>
    <col min="2818" max="2818" width="50.54296875" style="68" customWidth="1"/>
    <col min="2819" max="2819" width="10.453125" style="68" bestFit="1" customWidth="1"/>
    <col min="2820" max="2820" width="10.81640625" style="68" bestFit="1" customWidth="1"/>
    <col min="2821" max="2821" width="10.81640625" style="68" customWidth="1"/>
    <col min="2822" max="2822" width="10.453125" style="68" bestFit="1" customWidth="1"/>
    <col min="2823" max="2823" width="10.81640625" style="68" bestFit="1" customWidth="1"/>
    <col min="2824" max="2824" width="11.81640625" style="68" bestFit="1" customWidth="1"/>
    <col min="2825" max="2825" width="10.90625" style="68"/>
    <col min="2826" max="2826" width="11.81640625" style="68" bestFit="1" customWidth="1"/>
    <col min="2827" max="2827" width="11.54296875" style="68" bestFit="1" customWidth="1"/>
    <col min="2828" max="2828" width="11.81640625" style="68" bestFit="1" customWidth="1"/>
    <col min="2829" max="3073" width="10.90625" style="68"/>
    <col min="3074" max="3074" width="50.54296875" style="68" customWidth="1"/>
    <col min="3075" max="3075" width="10.453125" style="68" bestFit="1" customWidth="1"/>
    <col min="3076" max="3076" width="10.81640625" style="68" bestFit="1" customWidth="1"/>
    <col min="3077" max="3077" width="10.81640625" style="68" customWidth="1"/>
    <col min="3078" max="3078" width="10.453125" style="68" bestFit="1" customWidth="1"/>
    <col min="3079" max="3079" width="10.81640625" style="68" bestFit="1" customWidth="1"/>
    <col min="3080" max="3080" width="11.81640625" style="68" bestFit="1" customWidth="1"/>
    <col min="3081" max="3081" width="10.90625" style="68"/>
    <col min="3082" max="3082" width="11.81640625" style="68" bestFit="1" customWidth="1"/>
    <col min="3083" max="3083" width="11.54296875" style="68" bestFit="1" customWidth="1"/>
    <col min="3084" max="3084" width="11.81640625" style="68" bestFit="1" customWidth="1"/>
    <col min="3085" max="3329" width="10.90625" style="68"/>
    <col min="3330" max="3330" width="50.54296875" style="68" customWidth="1"/>
    <col min="3331" max="3331" width="10.453125" style="68" bestFit="1" customWidth="1"/>
    <col min="3332" max="3332" width="10.81640625" style="68" bestFit="1" customWidth="1"/>
    <col min="3333" max="3333" width="10.81640625" style="68" customWidth="1"/>
    <col min="3334" max="3334" width="10.453125" style="68" bestFit="1" customWidth="1"/>
    <col min="3335" max="3335" width="10.81640625" style="68" bestFit="1" customWidth="1"/>
    <col min="3336" max="3336" width="11.81640625" style="68" bestFit="1" customWidth="1"/>
    <col min="3337" max="3337" width="10.90625" style="68"/>
    <col min="3338" max="3338" width="11.81640625" style="68" bestFit="1" customWidth="1"/>
    <col min="3339" max="3339" width="11.54296875" style="68" bestFit="1" customWidth="1"/>
    <col min="3340" max="3340" width="11.81640625" style="68" bestFit="1" customWidth="1"/>
    <col min="3341" max="3585" width="10.90625" style="68"/>
    <col min="3586" max="3586" width="50.54296875" style="68" customWidth="1"/>
    <col min="3587" max="3587" width="10.453125" style="68" bestFit="1" customWidth="1"/>
    <col min="3588" max="3588" width="10.81640625" style="68" bestFit="1" customWidth="1"/>
    <col min="3589" max="3589" width="10.81640625" style="68" customWidth="1"/>
    <col min="3590" max="3590" width="10.453125" style="68" bestFit="1" customWidth="1"/>
    <col min="3591" max="3591" width="10.81640625" style="68" bestFit="1" customWidth="1"/>
    <col min="3592" max="3592" width="11.81640625" style="68" bestFit="1" customWidth="1"/>
    <col min="3593" max="3593" width="10.90625" style="68"/>
    <col min="3594" max="3594" width="11.81640625" style="68" bestFit="1" customWidth="1"/>
    <col min="3595" max="3595" width="11.54296875" style="68" bestFit="1" customWidth="1"/>
    <col min="3596" max="3596" width="11.81640625" style="68" bestFit="1" customWidth="1"/>
    <col min="3597" max="3841" width="10.90625" style="68"/>
    <col min="3842" max="3842" width="50.54296875" style="68" customWidth="1"/>
    <col min="3843" max="3843" width="10.453125" style="68" bestFit="1" customWidth="1"/>
    <col min="3844" max="3844" width="10.81640625" style="68" bestFit="1" customWidth="1"/>
    <col min="3845" max="3845" width="10.81640625" style="68" customWidth="1"/>
    <col min="3846" max="3846" width="10.453125" style="68" bestFit="1" customWidth="1"/>
    <col min="3847" max="3847" width="10.81640625" style="68" bestFit="1" customWidth="1"/>
    <col min="3848" max="3848" width="11.81640625" style="68" bestFit="1" customWidth="1"/>
    <col min="3849" max="3849" width="10.90625" style="68"/>
    <col min="3850" max="3850" width="11.81640625" style="68" bestFit="1" customWidth="1"/>
    <col min="3851" max="3851" width="11.54296875" style="68" bestFit="1" customWidth="1"/>
    <col min="3852" max="3852" width="11.81640625" style="68" bestFit="1" customWidth="1"/>
    <col min="3853" max="4097" width="10.90625" style="68"/>
    <col min="4098" max="4098" width="50.54296875" style="68" customWidth="1"/>
    <col min="4099" max="4099" width="10.453125" style="68" bestFit="1" customWidth="1"/>
    <col min="4100" max="4100" width="10.81640625" style="68" bestFit="1" customWidth="1"/>
    <col min="4101" max="4101" width="10.81640625" style="68" customWidth="1"/>
    <col min="4102" max="4102" width="10.453125" style="68" bestFit="1" customWidth="1"/>
    <col min="4103" max="4103" width="10.81640625" style="68" bestFit="1" customWidth="1"/>
    <col min="4104" max="4104" width="11.81640625" style="68" bestFit="1" customWidth="1"/>
    <col min="4105" max="4105" width="10.90625" style="68"/>
    <col min="4106" max="4106" width="11.81640625" style="68" bestFit="1" customWidth="1"/>
    <col min="4107" max="4107" width="11.54296875" style="68" bestFit="1" customWidth="1"/>
    <col min="4108" max="4108" width="11.81640625" style="68" bestFit="1" customWidth="1"/>
    <col min="4109" max="4353" width="10.90625" style="68"/>
    <col min="4354" max="4354" width="50.54296875" style="68" customWidth="1"/>
    <col min="4355" max="4355" width="10.453125" style="68" bestFit="1" customWidth="1"/>
    <col min="4356" max="4356" width="10.81640625" style="68" bestFit="1" customWidth="1"/>
    <col min="4357" max="4357" width="10.81640625" style="68" customWidth="1"/>
    <col min="4358" max="4358" width="10.453125" style="68" bestFit="1" customWidth="1"/>
    <col min="4359" max="4359" width="10.81640625" style="68" bestFit="1" customWidth="1"/>
    <col min="4360" max="4360" width="11.81640625" style="68" bestFit="1" customWidth="1"/>
    <col min="4361" max="4361" width="10.90625" style="68"/>
    <col min="4362" max="4362" width="11.81640625" style="68" bestFit="1" customWidth="1"/>
    <col min="4363" max="4363" width="11.54296875" style="68" bestFit="1" customWidth="1"/>
    <col min="4364" max="4364" width="11.81640625" style="68" bestFit="1" customWidth="1"/>
    <col min="4365" max="4609" width="10.90625" style="68"/>
    <col min="4610" max="4610" width="50.54296875" style="68" customWidth="1"/>
    <col min="4611" max="4611" width="10.453125" style="68" bestFit="1" customWidth="1"/>
    <col min="4612" max="4612" width="10.81640625" style="68" bestFit="1" customWidth="1"/>
    <col min="4613" max="4613" width="10.81640625" style="68" customWidth="1"/>
    <col min="4614" max="4614" width="10.453125" style="68" bestFit="1" customWidth="1"/>
    <col min="4615" max="4615" width="10.81640625" style="68" bestFit="1" customWidth="1"/>
    <col min="4616" max="4616" width="11.81640625" style="68" bestFit="1" customWidth="1"/>
    <col min="4617" max="4617" width="10.90625" style="68"/>
    <col min="4618" max="4618" width="11.81640625" style="68" bestFit="1" customWidth="1"/>
    <col min="4619" max="4619" width="11.54296875" style="68" bestFit="1" customWidth="1"/>
    <col min="4620" max="4620" width="11.81640625" style="68" bestFit="1" customWidth="1"/>
    <col min="4621" max="4865" width="10.90625" style="68"/>
    <col min="4866" max="4866" width="50.54296875" style="68" customWidth="1"/>
    <col min="4867" max="4867" width="10.453125" style="68" bestFit="1" customWidth="1"/>
    <col min="4868" max="4868" width="10.81640625" style="68" bestFit="1" customWidth="1"/>
    <col min="4869" max="4869" width="10.81640625" style="68" customWidth="1"/>
    <col min="4870" max="4870" width="10.453125" style="68" bestFit="1" customWidth="1"/>
    <col min="4871" max="4871" width="10.81640625" style="68" bestFit="1" customWidth="1"/>
    <col min="4872" max="4872" width="11.81640625" style="68" bestFit="1" customWidth="1"/>
    <col min="4873" max="4873" width="10.90625" style="68"/>
    <col min="4874" max="4874" width="11.81640625" style="68" bestFit="1" customWidth="1"/>
    <col min="4875" max="4875" width="11.54296875" style="68" bestFit="1" customWidth="1"/>
    <col min="4876" max="4876" width="11.81640625" style="68" bestFit="1" customWidth="1"/>
    <col min="4877" max="5121" width="10.90625" style="68"/>
    <col min="5122" max="5122" width="50.54296875" style="68" customWidth="1"/>
    <col min="5123" max="5123" width="10.453125" style="68" bestFit="1" customWidth="1"/>
    <col min="5124" max="5124" width="10.81640625" style="68" bestFit="1" customWidth="1"/>
    <col min="5125" max="5125" width="10.81640625" style="68" customWidth="1"/>
    <col min="5126" max="5126" width="10.453125" style="68" bestFit="1" customWidth="1"/>
    <col min="5127" max="5127" width="10.81640625" style="68" bestFit="1" customWidth="1"/>
    <col min="5128" max="5128" width="11.81640625" style="68" bestFit="1" customWidth="1"/>
    <col min="5129" max="5129" width="10.90625" style="68"/>
    <col min="5130" max="5130" width="11.81640625" style="68" bestFit="1" customWidth="1"/>
    <col min="5131" max="5131" width="11.54296875" style="68" bestFit="1" customWidth="1"/>
    <col min="5132" max="5132" width="11.81640625" style="68" bestFit="1" customWidth="1"/>
    <col min="5133" max="5377" width="10.90625" style="68"/>
    <col min="5378" max="5378" width="50.54296875" style="68" customWidth="1"/>
    <col min="5379" max="5379" width="10.453125" style="68" bestFit="1" customWidth="1"/>
    <col min="5380" max="5380" width="10.81640625" style="68" bestFit="1" customWidth="1"/>
    <col min="5381" max="5381" width="10.81640625" style="68" customWidth="1"/>
    <col min="5382" max="5382" width="10.453125" style="68" bestFit="1" customWidth="1"/>
    <col min="5383" max="5383" width="10.81640625" style="68" bestFit="1" customWidth="1"/>
    <col min="5384" max="5384" width="11.81640625" style="68" bestFit="1" customWidth="1"/>
    <col min="5385" max="5385" width="10.90625" style="68"/>
    <col min="5386" max="5386" width="11.81640625" style="68" bestFit="1" customWidth="1"/>
    <col min="5387" max="5387" width="11.54296875" style="68" bestFit="1" customWidth="1"/>
    <col min="5388" max="5388" width="11.81640625" style="68" bestFit="1" customWidth="1"/>
    <col min="5389" max="5633" width="10.90625" style="68"/>
    <col min="5634" max="5634" width="50.54296875" style="68" customWidth="1"/>
    <col min="5635" max="5635" width="10.453125" style="68" bestFit="1" customWidth="1"/>
    <col min="5636" max="5636" width="10.81640625" style="68" bestFit="1" customWidth="1"/>
    <col min="5637" max="5637" width="10.81640625" style="68" customWidth="1"/>
    <col min="5638" max="5638" width="10.453125" style="68" bestFit="1" customWidth="1"/>
    <col min="5639" max="5639" width="10.81640625" style="68" bestFit="1" customWidth="1"/>
    <col min="5640" max="5640" width="11.81640625" style="68" bestFit="1" customWidth="1"/>
    <col min="5641" max="5641" width="10.90625" style="68"/>
    <col min="5642" max="5642" width="11.81640625" style="68" bestFit="1" customWidth="1"/>
    <col min="5643" max="5643" width="11.54296875" style="68" bestFit="1" customWidth="1"/>
    <col min="5644" max="5644" width="11.81640625" style="68" bestFit="1" customWidth="1"/>
    <col min="5645" max="5889" width="10.90625" style="68"/>
    <col min="5890" max="5890" width="50.54296875" style="68" customWidth="1"/>
    <col min="5891" max="5891" width="10.453125" style="68" bestFit="1" customWidth="1"/>
    <col min="5892" max="5892" width="10.81640625" style="68" bestFit="1" customWidth="1"/>
    <col min="5893" max="5893" width="10.81640625" style="68" customWidth="1"/>
    <col min="5894" max="5894" width="10.453125" style="68" bestFit="1" customWidth="1"/>
    <col min="5895" max="5895" width="10.81640625" style="68" bestFit="1" customWidth="1"/>
    <col min="5896" max="5896" width="11.81640625" style="68" bestFit="1" customWidth="1"/>
    <col min="5897" max="5897" width="10.90625" style="68"/>
    <col min="5898" max="5898" width="11.81640625" style="68" bestFit="1" customWidth="1"/>
    <col min="5899" max="5899" width="11.54296875" style="68" bestFit="1" customWidth="1"/>
    <col min="5900" max="5900" width="11.81640625" style="68" bestFit="1" customWidth="1"/>
    <col min="5901" max="6145" width="10.90625" style="68"/>
    <col min="6146" max="6146" width="50.54296875" style="68" customWidth="1"/>
    <col min="6147" max="6147" width="10.453125" style="68" bestFit="1" customWidth="1"/>
    <col min="6148" max="6148" width="10.81640625" style="68" bestFit="1" customWidth="1"/>
    <col min="6149" max="6149" width="10.81640625" style="68" customWidth="1"/>
    <col min="6150" max="6150" width="10.453125" style="68" bestFit="1" customWidth="1"/>
    <col min="6151" max="6151" width="10.81640625" style="68" bestFit="1" customWidth="1"/>
    <col min="6152" max="6152" width="11.81640625" style="68" bestFit="1" customWidth="1"/>
    <col min="6153" max="6153" width="10.90625" style="68"/>
    <col min="6154" max="6154" width="11.81640625" style="68" bestFit="1" customWidth="1"/>
    <col min="6155" max="6155" width="11.54296875" style="68" bestFit="1" customWidth="1"/>
    <col min="6156" max="6156" width="11.81640625" style="68" bestFit="1" customWidth="1"/>
    <col min="6157" max="6401" width="10.90625" style="68"/>
    <col min="6402" max="6402" width="50.54296875" style="68" customWidth="1"/>
    <col min="6403" max="6403" width="10.453125" style="68" bestFit="1" customWidth="1"/>
    <col min="6404" max="6404" width="10.81640625" style="68" bestFit="1" customWidth="1"/>
    <col min="6405" max="6405" width="10.81640625" style="68" customWidth="1"/>
    <col min="6406" max="6406" width="10.453125" style="68" bestFit="1" customWidth="1"/>
    <col min="6407" max="6407" width="10.81640625" style="68" bestFit="1" customWidth="1"/>
    <col min="6408" max="6408" width="11.81640625" style="68" bestFit="1" customWidth="1"/>
    <col min="6409" max="6409" width="10.90625" style="68"/>
    <col min="6410" max="6410" width="11.81640625" style="68" bestFit="1" customWidth="1"/>
    <col min="6411" max="6411" width="11.54296875" style="68" bestFit="1" customWidth="1"/>
    <col min="6412" max="6412" width="11.81640625" style="68" bestFit="1" customWidth="1"/>
    <col min="6413" max="6657" width="10.90625" style="68"/>
    <col min="6658" max="6658" width="50.54296875" style="68" customWidth="1"/>
    <col min="6659" max="6659" width="10.453125" style="68" bestFit="1" customWidth="1"/>
    <col min="6660" max="6660" width="10.81640625" style="68" bestFit="1" customWidth="1"/>
    <col min="6661" max="6661" width="10.81640625" style="68" customWidth="1"/>
    <col min="6662" max="6662" width="10.453125" style="68" bestFit="1" customWidth="1"/>
    <col min="6663" max="6663" width="10.81640625" style="68" bestFit="1" customWidth="1"/>
    <col min="6664" max="6664" width="11.81640625" style="68" bestFit="1" customWidth="1"/>
    <col min="6665" max="6665" width="10.90625" style="68"/>
    <col min="6666" max="6666" width="11.81640625" style="68" bestFit="1" customWidth="1"/>
    <col min="6667" max="6667" width="11.54296875" style="68" bestFit="1" customWidth="1"/>
    <col min="6668" max="6668" width="11.81640625" style="68" bestFit="1" customWidth="1"/>
    <col min="6669" max="6913" width="10.90625" style="68"/>
    <col min="6914" max="6914" width="50.54296875" style="68" customWidth="1"/>
    <col min="6915" max="6915" width="10.453125" style="68" bestFit="1" customWidth="1"/>
    <col min="6916" max="6916" width="10.81640625" style="68" bestFit="1" customWidth="1"/>
    <col min="6917" max="6917" width="10.81640625" style="68" customWidth="1"/>
    <col min="6918" max="6918" width="10.453125" style="68" bestFit="1" customWidth="1"/>
    <col min="6919" max="6919" width="10.81640625" style="68" bestFit="1" customWidth="1"/>
    <col min="6920" max="6920" width="11.81640625" style="68" bestFit="1" customWidth="1"/>
    <col min="6921" max="6921" width="10.90625" style="68"/>
    <col min="6922" max="6922" width="11.81640625" style="68" bestFit="1" customWidth="1"/>
    <col min="6923" max="6923" width="11.54296875" style="68" bestFit="1" customWidth="1"/>
    <col min="6924" max="6924" width="11.81640625" style="68" bestFit="1" customWidth="1"/>
    <col min="6925" max="7169" width="10.90625" style="68"/>
    <col min="7170" max="7170" width="50.54296875" style="68" customWidth="1"/>
    <col min="7171" max="7171" width="10.453125" style="68" bestFit="1" customWidth="1"/>
    <col min="7172" max="7172" width="10.81640625" style="68" bestFit="1" customWidth="1"/>
    <col min="7173" max="7173" width="10.81640625" style="68" customWidth="1"/>
    <col min="7174" max="7174" width="10.453125" style="68" bestFit="1" customWidth="1"/>
    <col min="7175" max="7175" width="10.81640625" style="68" bestFit="1" customWidth="1"/>
    <col min="7176" max="7176" width="11.81640625" style="68" bestFit="1" customWidth="1"/>
    <col min="7177" max="7177" width="10.90625" style="68"/>
    <col min="7178" max="7178" width="11.81640625" style="68" bestFit="1" customWidth="1"/>
    <col min="7179" max="7179" width="11.54296875" style="68" bestFit="1" customWidth="1"/>
    <col min="7180" max="7180" width="11.81640625" style="68" bestFit="1" customWidth="1"/>
    <col min="7181" max="7425" width="10.90625" style="68"/>
    <col min="7426" max="7426" width="50.54296875" style="68" customWidth="1"/>
    <col min="7427" max="7427" width="10.453125" style="68" bestFit="1" customWidth="1"/>
    <col min="7428" max="7428" width="10.81640625" style="68" bestFit="1" customWidth="1"/>
    <col min="7429" max="7429" width="10.81640625" style="68" customWidth="1"/>
    <col min="7430" max="7430" width="10.453125" style="68" bestFit="1" customWidth="1"/>
    <col min="7431" max="7431" width="10.81640625" style="68" bestFit="1" customWidth="1"/>
    <col min="7432" max="7432" width="11.81640625" style="68" bestFit="1" customWidth="1"/>
    <col min="7433" max="7433" width="10.90625" style="68"/>
    <col min="7434" max="7434" width="11.81640625" style="68" bestFit="1" customWidth="1"/>
    <col min="7435" max="7435" width="11.54296875" style="68" bestFit="1" customWidth="1"/>
    <col min="7436" max="7436" width="11.81640625" style="68" bestFit="1" customWidth="1"/>
    <col min="7437" max="7681" width="10.90625" style="68"/>
    <col min="7682" max="7682" width="50.54296875" style="68" customWidth="1"/>
    <col min="7683" max="7683" width="10.453125" style="68" bestFit="1" customWidth="1"/>
    <col min="7684" max="7684" width="10.81640625" style="68" bestFit="1" customWidth="1"/>
    <col min="7685" max="7685" width="10.81640625" style="68" customWidth="1"/>
    <col min="7686" max="7686" width="10.453125" style="68" bestFit="1" customWidth="1"/>
    <col min="7687" max="7687" width="10.81640625" style="68" bestFit="1" customWidth="1"/>
    <col min="7688" max="7688" width="11.81640625" style="68" bestFit="1" customWidth="1"/>
    <col min="7689" max="7689" width="10.90625" style="68"/>
    <col min="7690" max="7690" width="11.81640625" style="68" bestFit="1" customWidth="1"/>
    <col min="7691" max="7691" width="11.54296875" style="68" bestFit="1" customWidth="1"/>
    <col min="7692" max="7692" width="11.81640625" style="68" bestFit="1" customWidth="1"/>
    <col min="7693" max="7937" width="10.90625" style="68"/>
    <col min="7938" max="7938" width="50.54296875" style="68" customWidth="1"/>
    <col min="7939" max="7939" width="10.453125" style="68" bestFit="1" customWidth="1"/>
    <col min="7940" max="7940" width="10.81640625" style="68" bestFit="1" customWidth="1"/>
    <col min="7941" max="7941" width="10.81640625" style="68" customWidth="1"/>
    <col min="7942" max="7942" width="10.453125" style="68" bestFit="1" customWidth="1"/>
    <col min="7943" max="7943" width="10.81640625" style="68" bestFit="1" customWidth="1"/>
    <col min="7944" max="7944" width="11.81640625" style="68" bestFit="1" customWidth="1"/>
    <col min="7945" max="7945" width="10.90625" style="68"/>
    <col min="7946" max="7946" width="11.81640625" style="68" bestFit="1" customWidth="1"/>
    <col min="7947" max="7947" width="11.54296875" style="68" bestFit="1" customWidth="1"/>
    <col min="7948" max="7948" width="11.81640625" style="68" bestFit="1" customWidth="1"/>
    <col min="7949" max="8193" width="10.90625" style="68"/>
    <col min="8194" max="8194" width="50.54296875" style="68" customWidth="1"/>
    <col min="8195" max="8195" width="10.453125" style="68" bestFit="1" customWidth="1"/>
    <col min="8196" max="8196" width="10.81640625" style="68" bestFit="1" customWidth="1"/>
    <col min="8197" max="8197" width="10.81640625" style="68" customWidth="1"/>
    <col min="8198" max="8198" width="10.453125" style="68" bestFit="1" customWidth="1"/>
    <col min="8199" max="8199" width="10.81640625" style="68" bestFit="1" customWidth="1"/>
    <col min="8200" max="8200" width="11.81640625" style="68" bestFit="1" customWidth="1"/>
    <col min="8201" max="8201" width="10.90625" style="68"/>
    <col min="8202" max="8202" width="11.81640625" style="68" bestFit="1" customWidth="1"/>
    <col min="8203" max="8203" width="11.54296875" style="68" bestFit="1" customWidth="1"/>
    <col min="8204" max="8204" width="11.81640625" style="68" bestFit="1" customWidth="1"/>
    <col min="8205" max="8449" width="10.90625" style="68"/>
    <col min="8450" max="8450" width="50.54296875" style="68" customWidth="1"/>
    <col min="8451" max="8451" width="10.453125" style="68" bestFit="1" customWidth="1"/>
    <col min="8452" max="8452" width="10.81640625" style="68" bestFit="1" customWidth="1"/>
    <col min="8453" max="8453" width="10.81640625" style="68" customWidth="1"/>
    <col min="8454" max="8454" width="10.453125" style="68" bestFit="1" customWidth="1"/>
    <col min="8455" max="8455" width="10.81640625" style="68" bestFit="1" customWidth="1"/>
    <col min="8456" max="8456" width="11.81640625" style="68" bestFit="1" customWidth="1"/>
    <col min="8457" max="8457" width="10.90625" style="68"/>
    <col min="8458" max="8458" width="11.81640625" style="68" bestFit="1" customWidth="1"/>
    <col min="8459" max="8459" width="11.54296875" style="68" bestFit="1" customWidth="1"/>
    <col min="8460" max="8460" width="11.81640625" style="68" bestFit="1" customWidth="1"/>
    <col min="8461" max="8705" width="10.90625" style="68"/>
    <col min="8706" max="8706" width="50.54296875" style="68" customWidth="1"/>
    <col min="8707" max="8707" width="10.453125" style="68" bestFit="1" customWidth="1"/>
    <col min="8708" max="8708" width="10.81640625" style="68" bestFit="1" customWidth="1"/>
    <col min="8709" max="8709" width="10.81640625" style="68" customWidth="1"/>
    <col min="8710" max="8710" width="10.453125" style="68" bestFit="1" customWidth="1"/>
    <col min="8711" max="8711" width="10.81640625" style="68" bestFit="1" customWidth="1"/>
    <col min="8712" max="8712" width="11.81640625" style="68" bestFit="1" customWidth="1"/>
    <col min="8713" max="8713" width="10.90625" style="68"/>
    <col min="8714" max="8714" width="11.81640625" style="68" bestFit="1" customWidth="1"/>
    <col min="8715" max="8715" width="11.54296875" style="68" bestFit="1" customWidth="1"/>
    <col min="8716" max="8716" width="11.81640625" style="68" bestFit="1" customWidth="1"/>
    <col min="8717" max="8961" width="10.90625" style="68"/>
    <col min="8962" max="8962" width="50.54296875" style="68" customWidth="1"/>
    <col min="8963" max="8963" width="10.453125" style="68" bestFit="1" customWidth="1"/>
    <col min="8964" max="8964" width="10.81640625" style="68" bestFit="1" customWidth="1"/>
    <col min="8965" max="8965" width="10.81640625" style="68" customWidth="1"/>
    <col min="8966" max="8966" width="10.453125" style="68" bestFit="1" customWidth="1"/>
    <col min="8967" max="8967" width="10.81640625" style="68" bestFit="1" customWidth="1"/>
    <col min="8968" max="8968" width="11.81640625" style="68" bestFit="1" customWidth="1"/>
    <col min="8969" max="8969" width="10.90625" style="68"/>
    <col min="8970" max="8970" width="11.81640625" style="68" bestFit="1" customWidth="1"/>
    <col min="8971" max="8971" width="11.54296875" style="68" bestFit="1" customWidth="1"/>
    <col min="8972" max="8972" width="11.81640625" style="68" bestFit="1" customWidth="1"/>
    <col min="8973" max="9217" width="10.90625" style="68"/>
    <col min="9218" max="9218" width="50.54296875" style="68" customWidth="1"/>
    <col min="9219" max="9219" width="10.453125" style="68" bestFit="1" customWidth="1"/>
    <col min="9220" max="9220" width="10.81640625" style="68" bestFit="1" customWidth="1"/>
    <col min="9221" max="9221" width="10.81640625" style="68" customWidth="1"/>
    <col min="9222" max="9222" width="10.453125" style="68" bestFit="1" customWidth="1"/>
    <col min="9223" max="9223" width="10.81640625" style="68" bestFit="1" customWidth="1"/>
    <col min="9224" max="9224" width="11.81640625" style="68" bestFit="1" customWidth="1"/>
    <col min="9225" max="9225" width="10.90625" style="68"/>
    <col min="9226" max="9226" width="11.81640625" style="68" bestFit="1" customWidth="1"/>
    <col min="9227" max="9227" width="11.54296875" style="68" bestFit="1" customWidth="1"/>
    <col min="9228" max="9228" width="11.81640625" style="68" bestFit="1" customWidth="1"/>
    <col min="9229" max="9473" width="10.90625" style="68"/>
    <col min="9474" max="9474" width="50.54296875" style="68" customWidth="1"/>
    <col min="9475" max="9475" width="10.453125" style="68" bestFit="1" customWidth="1"/>
    <col min="9476" max="9476" width="10.81640625" style="68" bestFit="1" customWidth="1"/>
    <col min="9477" max="9477" width="10.81640625" style="68" customWidth="1"/>
    <col min="9478" max="9478" width="10.453125" style="68" bestFit="1" customWidth="1"/>
    <col min="9479" max="9479" width="10.81640625" style="68" bestFit="1" customWidth="1"/>
    <col min="9480" max="9480" width="11.81640625" style="68" bestFit="1" customWidth="1"/>
    <col min="9481" max="9481" width="10.90625" style="68"/>
    <col min="9482" max="9482" width="11.81640625" style="68" bestFit="1" customWidth="1"/>
    <col min="9483" max="9483" width="11.54296875" style="68" bestFit="1" customWidth="1"/>
    <col min="9484" max="9484" width="11.81640625" style="68" bestFit="1" customWidth="1"/>
    <col min="9485" max="9729" width="10.90625" style="68"/>
    <col min="9730" max="9730" width="50.54296875" style="68" customWidth="1"/>
    <col min="9731" max="9731" width="10.453125" style="68" bestFit="1" customWidth="1"/>
    <col min="9732" max="9732" width="10.81640625" style="68" bestFit="1" customWidth="1"/>
    <col min="9733" max="9733" width="10.81640625" style="68" customWidth="1"/>
    <col min="9734" max="9734" width="10.453125" style="68" bestFit="1" customWidth="1"/>
    <col min="9735" max="9735" width="10.81640625" style="68" bestFit="1" customWidth="1"/>
    <col min="9736" max="9736" width="11.81640625" style="68" bestFit="1" customWidth="1"/>
    <col min="9737" max="9737" width="10.90625" style="68"/>
    <col min="9738" max="9738" width="11.81640625" style="68" bestFit="1" customWidth="1"/>
    <col min="9739" max="9739" width="11.54296875" style="68" bestFit="1" customWidth="1"/>
    <col min="9740" max="9740" width="11.81640625" style="68" bestFit="1" customWidth="1"/>
    <col min="9741" max="9985" width="10.90625" style="68"/>
    <col min="9986" max="9986" width="50.54296875" style="68" customWidth="1"/>
    <col min="9987" max="9987" width="10.453125" style="68" bestFit="1" customWidth="1"/>
    <col min="9988" max="9988" width="10.81640625" style="68" bestFit="1" customWidth="1"/>
    <col min="9989" max="9989" width="10.81640625" style="68" customWidth="1"/>
    <col min="9990" max="9990" width="10.453125" style="68" bestFit="1" customWidth="1"/>
    <col min="9991" max="9991" width="10.81640625" style="68" bestFit="1" customWidth="1"/>
    <col min="9992" max="9992" width="11.81640625" style="68" bestFit="1" customWidth="1"/>
    <col min="9993" max="9993" width="10.90625" style="68"/>
    <col min="9994" max="9994" width="11.81640625" style="68" bestFit="1" customWidth="1"/>
    <col min="9995" max="9995" width="11.54296875" style="68" bestFit="1" customWidth="1"/>
    <col min="9996" max="9996" width="11.81640625" style="68" bestFit="1" customWidth="1"/>
    <col min="9997" max="10241" width="10.90625" style="68"/>
    <col min="10242" max="10242" width="50.54296875" style="68" customWidth="1"/>
    <col min="10243" max="10243" width="10.453125" style="68" bestFit="1" customWidth="1"/>
    <col min="10244" max="10244" width="10.81640625" style="68" bestFit="1" customWidth="1"/>
    <col min="10245" max="10245" width="10.81640625" style="68" customWidth="1"/>
    <col min="10246" max="10246" width="10.453125" style="68" bestFit="1" customWidth="1"/>
    <col min="10247" max="10247" width="10.81640625" style="68" bestFit="1" customWidth="1"/>
    <col min="10248" max="10248" width="11.81640625" style="68" bestFit="1" customWidth="1"/>
    <col min="10249" max="10249" width="10.90625" style="68"/>
    <col min="10250" max="10250" width="11.81640625" style="68" bestFit="1" customWidth="1"/>
    <col min="10251" max="10251" width="11.54296875" style="68" bestFit="1" customWidth="1"/>
    <col min="10252" max="10252" width="11.81640625" style="68" bestFit="1" customWidth="1"/>
    <col min="10253" max="10497" width="10.90625" style="68"/>
    <col min="10498" max="10498" width="50.54296875" style="68" customWidth="1"/>
    <col min="10499" max="10499" width="10.453125" style="68" bestFit="1" customWidth="1"/>
    <col min="10500" max="10500" width="10.81640625" style="68" bestFit="1" customWidth="1"/>
    <col min="10501" max="10501" width="10.81640625" style="68" customWidth="1"/>
    <col min="10502" max="10502" width="10.453125" style="68" bestFit="1" customWidth="1"/>
    <col min="10503" max="10503" width="10.81640625" style="68" bestFit="1" customWidth="1"/>
    <col min="10504" max="10504" width="11.81640625" style="68" bestFit="1" customWidth="1"/>
    <col min="10505" max="10505" width="10.90625" style="68"/>
    <col min="10506" max="10506" width="11.81640625" style="68" bestFit="1" customWidth="1"/>
    <col min="10507" max="10507" width="11.54296875" style="68" bestFit="1" customWidth="1"/>
    <col min="10508" max="10508" width="11.81640625" style="68" bestFit="1" customWidth="1"/>
    <col min="10509" max="10753" width="10.90625" style="68"/>
    <col min="10754" max="10754" width="50.54296875" style="68" customWidth="1"/>
    <col min="10755" max="10755" width="10.453125" style="68" bestFit="1" customWidth="1"/>
    <col min="10756" max="10756" width="10.81640625" style="68" bestFit="1" customWidth="1"/>
    <col min="10757" max="10757" width="10.81640625" style="68" customWidth="1"/>
    <col min="10758" max="10758" width="10.453125" style="68" bestFit="1" customWidth="1"/>
    <col min="10759" max="10759" width="10.81640625" style="68" bestFit="1" customWidth="1"/>
    <col min="10760" max="10760" width="11.81640625" style="68" bestFit="1" customWidth="1"/>
    <col min="10761" max="10761" width="10.90625" style="68"/>
    <col min="10762" max="10762" width="11.81640625" style="68" bestFit="1" customWidth="1"/>
    <col min="10763" max="10763" width="11.54296875" style="68" bestFit="1" customWidth="1"/>
    <col min="10764" max="10764" width="11.81640625" style="68" bestFit="1" customWidth="1"/>
    <col min="10765" max="11009" width="10.90625" style="68"/>
    <col min="11010" max="11010" width="50.54296875" style="68" customWidth="1"/>
    <col min="11011" max="11011" width="10.453125" style="68" bestFit="1" customWidth="1"/>
    <col min="11012" max="11012" width="10.81640625" style="68" bestFit="1" customWidth="1"/>
    <col min="11013" max="11013" width="10.81640625" style="68" customWidth="1"/>
    <col min="11014" max="11014" width="10.453125" style="68" bestFit="1" customWidth="1"/>
    <col min="11015" max="11015" width="10.81640625" style="68" bestFit="1" customWidth="1"/>
    <col min="11016" max="11016" width="11.81640625" style="68" bestFit="1" customWidth="1"/>
    <col min="11017" max="11017" width="10.90625" style="68"/>
    <col min="11018" max="11018" width="11.81640625" style="68" bestFit="1" customWidth="1"/>
    <col min="11019" max="11019" width="11.54296875" style="68" bestFit="1" customWidth="1"/>
    <col min="11020" max="11020" width="11.81640625" style="68" bestFit="1" customWidth="1"/>
    <col min="11021" max="11265" width="10.90625" style="68"/>
    <col min="11266" max="11266" width="50.54296875" style="68" customWidth="1"/>
    <col min="11267" max="11267" width="10.453125" style="68" bestFit="1" customWidth="1"/>
    <col min="11268" max="11268" width="10.81640625" style="68" bestFit="1" customWidth="1"/>
    <col min="11269" max="11269" width="10.81640625" style="68" customWidth="1"/>
    <col min="11270" max="11270" width="10.453125" style="68" bestFit="1" customWidth="1"/>
    <col min="11271" max="11271" width="10.81640625" style="68" bestFit="1" customWidth="1"/>
    <col min="11272" max="11272" width="11.81640625" style="68" bestFit="1" customWidth="1"/>
    <col min="11273" max="11273" width="10.90625" style="68"/>
    <col min="11274" max="11274" width="11.81640625" style="68" bestFit="1" customWidth="1"/>
    <col min="11275" max="11275" width="11.54296875" style="68" bestFit="1" customWidth="1"/>
    <col min="11276" max="11276" width="11.81640625" style="68" bestFit="1" customWidth="1"/>
    <col min="11277" max="11521" width="10.90625" style="68"/>
    <col min="11522" max="11522" width="50.54296875" style="68" customWidth="1"/>
    <col min="11523" max="11523" width="10.453125" style="68" bestFit="1" customWidth="1"/>
    <col min="11524" max="11524" width="10.81640625" style="68" bestFit="1" customWidth="1"/>
    <col min="11525" max="11525" width="10.81640625" style="68" customWidth="1"/>
    <col min="11526" max="11526" width="10.453125" style="68" bestFit="1" customWidth="1"/>
    <col min="11527" max="11527" width="10.81640625" style="68" bestFit="1" customWidth="1"/>
    <col min="11528" max="11528" width="11.81640625" style="68" bestFit="1" customWidth="1"/>
    <col min="11529" max="11529" width="10.90625" style="68"/>
    <col min="11530" max="11530" width="11.81640625" style="68" bestFit="1" customWidth="1"/>
    <col min="11531" max="11531" width="11.54296875" style="68" bestFit="1" customWidth="1"/>
    <col min="11532" max="11532" width="11.81640625" style="68" bestFit="1" customWidth="1"/>
    <col min="11533" max="11777" width="10.90625" style="68"/>
    <col min="11778" max="11778" width="50.54296875" style="68" customWidth="1"/>
    <col min="11779" max="11779" width="10.453125" style="68" bestFit="1" customWidth="1"/>
    <col min="11780" max="11780" width="10.81640625" style="68" bestFit="1" customWidth="1"/>
    <col min="11781" max="11781" width="10.81640625" style="68" customWidth="1"/>
    <col min="11782" max="11782" width="10.453125" style="68" bestFit="1" customWidth="1"/>
    <col min="11783" max="11783" width="10.81640625" style="68" bestFit="1" customWidth="1"/>
    <col min="11784" max="11784" width="11.81640625" style="68" bestFit="1" customWidth="1"/>
    <col min="11785" max="11785" width="10.90625" style="68"/>
    <col min="11786" max="11786" width="11.81640625" style="68" bestFit="1" customWidth="1"/>
    <col min="11787" max="11787" width="11.54296875" style="68" bestFit="1" customWidth="1"/>
    <col min="11788" max="11788" width="11.81640625" style="68" bestFit="1" customWidth="1"/>
    <col min="11789" max="12033" width="10.90625" style="68"/>
    <col min="12034" max="12034" width="50.54296875" style="68" customWidth="1"/>
    <col min="12035" max="12035" width="10.453125" style="68" bestFit="1" customWidth="1"/>
    <col min="12036" max="12036" width="10.81640625" style="68" bestFit="1" customWidth="1"/>
    <col min="12037" max="12037" width="10.81640625" style="68" customWidth="1"/>
    <col min="12038" max="12038" width="10.453125" style="68" bestFit="1" customWidth="1"/>
    <col min="12039" max="12039" width="10.81640625" style="68" bestFit="1" customWidth="1"/>
    <col min="12040" max="12040" width="11.81640625" style="68" bestFit="1" customWidth="1"/>
    <col min="12041" max="12041" width="10.90625" style="68"/>
    <col min="12042" max="12042" width="11.81640625" style="68" bestFit="1" customWidth="1"/>
    <col min="12043" max="12043" width="11.54296875" style="68" bestFit="1" customWidth="1"/>
    <col min="12044" max="12044" width="11.81640625" style="68" bestFit="1" customWidth="1"/>
    <col min="12045" max="12289" width="10.90625" style="68"/>
    <col min="12290" max="12290" width="50.54296875" style="68" customWidth="1"/>
    <col min="12291" max="12291" width="10.453125" style="68" bestFit="1" customWidth="1"/>
    <col min="12292" max="12292" width="10.81640625" style="68" bestFit="1" customWidth="1"/>
    <col min="12293" max="12293" width="10.81640625" style="68" customWidth="1"/>
    <col min="12294" max="12294" width="10.453125" style="68" bestFit="1" customWidth="1"/>
    <col min="12295" max="12295" width="10.81640625" style="68" bestFit="1" customWidth="1"/>
    <col min="12296" max="12296" width="11.81640625" style="68" bestFit="1" customWidth="1"/>
    <col min="12297" max="12297" width="10.90625" style="68"/>
    <col min="12298" max="12298" width="11.81640625" style="68" bestFit="1" customWidth="1"/>
    <col min="12299" max="12299" width="11.54296875" style="68" bestFit="1" customWidth="1"/>
    <col min="12300" max="12300" width="11.81640625" style="68" bestFit="1" customWidth="1"/>
    <col min="12301" max="12545" width="10.90625" style="68"/>
    <col min="12546" max="12546" width="50.54296875" style="68" customWidth="1"/>
    <col min="12547" max="12547" width="10.453125" style="68" bestFit="1" customWidth="1"/>
    <col min="12548" max="12548" width="10.81640625" style="68" bestFit="1" customWidth="1"/>
    <col min="12549" max="12549" width="10.81640625" style="68" customWidth="1"/>
    <col min="12550" max="12550" width="10.453125" style="68" bestFit="1" customWidth="1"/>
    <col min="12551" max="12551" width="10.81640625" style="68" bestFit="1" customWidth="1"/>
    <col min="12552" max="12552" width="11.81640625" style="68" bestFit="1" customWidth="1"/>
    <col min="12553" max="12553" width="10.90625" style="68"/>
    <col min="12554" max="12554" width="11.81640625" style="68" bestFit="1" customWidth="1"/>
    <col min="12555" max="12555" width="11.54296875" style="68" bestFit="1" customWidth="1"/>
    <col min="12556" max="12556" width="11.81640625" style="68" bestFit="1" customWidth="1"/>
    <col min="12557" max="12801" width="10.90625" style="68"/>
    <col min="12802" max="12802" width="50.54296875" style="68" customWidth="1"/>
    <col min="12803" max="12803" width="10.453125" style="68" bestFit="1" customWidth="1"/>
    <col min="12804" max="12804" width="10.81640625" style="68" bestFit="1" customWidth="1"/>
    <col min="12805" max="12805" width="10.81640625" style="68" customWidth="1"/>
    <col min="12806" max="12806" width="10.453125" style="68" bestFit="1" customWidth="1"/>
    <col min="12807" max="12807" width="10.81640625" style="68" bestFit="1" customWidth="1"/>
    <col min="12808" max="12808" width="11.81640625" style="68" bestFit="1" customWidth="1"/>
    <col min="12809" max="12809" width="10.90625" style="68"/>
    <col min="12810" max="12810" width="11.81640625" style="68" bestFit="1" customWidth="1"/>
    <col min="12811" max="12811" width="11.54296875" style="68" bestFit="1" customWidth="1"/>
    <col min="12812" max="12812" width="11.81640625" style="68" bestFit="1" customWidth="1"/>
    <col min="12813" max="13057" width="10.90625" style="68"/>
    <col min="13058" max="13058" width="50.54296875" style="68" customWidth="1"/>
    <col min="13059" max="13059" width="10.453125" style="68" bestFit="1" customWidth="1"/>
    <col min="13060" max="13060" width="10.81640625" style="68" bestFit="1" customWidth="1"/>
    <col min="13061" max="13061" width="10.81640625" style="68" customWidth="1"/>
    <col min="13062" max="13062" width="10.453125" style="68" bestFit="1" customWidth="1"/>
    <col min="13063" max="13063" width="10.81640625" style="68" bestFit="1" customWidth="1"/>
    <col min="13064" max="13064" width="11.81640625" style="68" bestFit="1" customWidth="1"/>
    <col min="13065" max="13065" width="10.90625" style="68"/>
    <col min="13066" max="13066" width="11.81640625" style="68" bestFit="1" customWidth="1"/>
    <col min="13067" max="13067" width="11.54296875" style="68" bestFit="1" customWidth="1"/>
    <col min="13068" max="13068" width="11.81640625" style="68" bestFit="1" customWidth="1"/>
    <col min="13069" max="13313" width="10.90625" style="68"/>
    <col min="13314" max="13314" width="50.54296875" style="68" customWidth="1"/>
    <col min="13315" max="13315" width="10.453125" style="68" bestFit="1" customWidth="1"/>
    <col min="13316" max="13316" width="10.81640625" style="68" bestFit="1" customWidth="1"/>
    <col min="13317" max="13317" width="10.81640625" style="68" customWidth="1"/>
    <col min="13318" max="13318" width="10.453125" style="68" bestFit="1" customWidth="1"/>
    <col min="13319" max="13319" width="10.81640625" style="68" bestFit="1" customWidth="1"/>
    <col min="13320" max="13320" width="11.81640625" style="68" bestFit="1" customWidth="1"/>
    <col min="13321" max="13321" width="10.90625" style="68"/>
    <col min="13322" max="13322" width="11.81640625" style="68" bestFit="1" customWidth="1"/>
    <col min="13323" max="13323" width="11.54296875" style="68" bestFit="1" customWidth="1"/>
    <col min="13324" max="13324" width="11.81640625" style="68" bestFit="1" customWidth="1"/>
    <col min="13325" max="13569" width="10.90625" style="68"/>
    <col min="13570" max="13570" width="50.54296875" style="68" customWidth="1"/>
    <col min="13571" max="13571" width="10.453125" style="68" bestFit="1" customWidth="1"/>
    <col min="13572" max="13572" width="10.81640625" style="68" bestFit="1" customWidth="1"/>
    <col min="13573" max="13573" width="10.81640625" style="68" customWidth="1"/>
    <col min="13574" max="13574" width="10.453125" style="68" bestFit="1" customWidth="1"/>
    <col min="13575" max="13575" width="10.81640625" style="68" bestFit="1" customWidth="1"/>
    <col min="13576" max="13576" width="11.81640625" style="68" bestFit="1" customWidth="1"/>
    <col min="13577" max="13577" width="10.90625" style="68"/>
    <col min="13578" max="13578" width="11.81640625" style="68" bestFit="1" customWidth="1"/>
    <col min="13579" max="13579" width="11.54296875" style="68" bestFit="1" customWidth="1"/>
    <col min="13580" max="13580" width="11.81640625" style="68" bestFit="1" customWidth="1"/>
    <col min="13581" max="13825" width="10.90625" style="68"/>
    <col min="13826" max="13826" width="50.54296875" style="68" customWidth="1"/>
    <col min="13827" max="13827" width="10.453125" style="68" bestFit="1" customWidth="1"/>
    <col min="13828" max="13828" width="10.81640625" style="68" bestFit="1" customWidth="1"/>
    <col min="13829" max="13829" width="10.81640625" style="68" customWidth="1"/>
    <col min="13830" max="13830" width="10.453125" style="68" bestFit="1" customWidth="1"/>
    <col min="13831" max="13831" width="10.81640625" style="68" bestFit="1" customWidth="1"/>
    <col min="13832" max="13832" width="11.81640625" style="68" bestFit="1" customWidth="1"/>
    <col min="13833" max="13833" width="10.90625" style="68"/>
    <col min="13834" max="13834" width="11.81640625" style="68" bestFit="1" customWidth="1"/>
    <col min="13835" max="13835" width="11.54296875" style="68" bestFit="1" customWidth="1"/>
    <col min="13836" max="13836" width="11.81640625" style="68" bestFit="1" customWidth="1"/>
    <col min="13837" max="14081" width="10.90625" style="68"/>
    <col min="14082" max="14082" width="50.54296875" style="68" customWidth="1"/>
    <col min="14083" max="14083" width="10.453125" style="68" bestFit="1" customWidth="1"/>
    <col min="14084" max="14084" width="10.81640625" style="68" bestFit="1" customWidth="1"/>
    <col min="14085" max="14085" width="10.81640625" style="68" customWidth="1"/>
    <col min="14086" max="14086" width="10.453125" style="68" bestFit="1" customWidth="1"/>
    <col min="14087" max="14087" width="10.81640625" style="68" bestFit="1" customWidth="1"/>
    <col min="14088" max="14088" width="11.81640625" style="68" bestFit="1" customWidth="1"/>
    <col min="14089" max="14089" width="10.90625" style="68"/>
    <col min="14090" max="14090" width="11.81640625" style="68" bestFit="1" customWidth="1"/>
    <col min="14091" max="14091" width="11.54296875" style="68" bestFit="1" customWidth="1"/>
    <col min="14092" max="14092" width="11.81640625" style="68" bestFit="1" customWidth="1"/>
    <col min="14093" max="14337" width="10.90625" style="68"/>
    <col min="14338" max="14338" width="50.54296875" style="68" customWidth="1"/>
    <col min="14339" max="14339" width="10.453125" style="68" bestFit="1" customWidth="1"/>
    <col min="14340" max="14340" width="10.81640625" style="68" bestFit="1" customWidth="1"/>
    <col min="14341" max="14341" width="10.81640625" style="68" customWidth="1"/>
    <col min="14342" max="14342" width="10.453125" style="68" bestFit="1" customWidth="1"/>
    <col min="14343" max="14343" width="10.81640625" style="68" bestFit="1" customWidth="1"/>
    <col min="14344" max="14344" width="11.81640625" style="68" bestFit="1" customWidth="1"/>
    <col min="14345" max="14345" width="10.90625" style="68"/>
    <col min="14346" max="14346" width="11.81640625" style="68" bestFit="1" customWidth="1"/>
    <col min="14347" max="14347" width="11.54296875" style="68" bestFit="1" customWidth="1"/>
    <col min="14348" max="14348" width="11.81640625" style="68" bestFit="1" customWidth="1"/>
    <col min="14349" max="14593" width="10.90625" style="68"/>
    <col min="14594" max="14594" width="50.54296875" style="68" customWidth="1"/>
    <col min="14595" max="14595" width="10.453125" style="68" bestFit="1" customWidth="1"/>
    <col min="14596" max="14596" width="10.81640625" style="68" bestFit="1" customWidth="1"/>
    <col min="14597" max="14597" width="10.81640625" style="68" customWidth="1"/>
    <col min="14598" max="14598" width="10.453125" style="68" bestFit="1" customWidth="1"/>
    <col min="14599" max="14599" width="10.81640625" style="68" bestFit="1" customWidth="1"/>
    <col min="14600" max="14600" width="11.81640625" style="68" bestFit="1" customWidth="1"/>
    <col min="14601" max="14601" width="10.90625" style="68"/>
    <col min="14602" max="14602" width="11.81640625" style="68" bestFit="1" customWidth="1"/>
    <col min="14603" max="14603" width="11.54296875" style="68" bestFit="1" customWidth="1"/>
    <col min="14604" max="14604" width="11.81640625" style="68" bestFit="1" customWidth="1"/>
    <col min="14605" max="14849" width="10.90625" style="68"/>
    <col min="14850" max="14850" width="50.54296875" style="68" customWidth="1"/>
    <col min="14851" max="14851" width="10.453125" style="68" bestFit="1" customWidth="1"/>
    <col min="14852" max="14852" width="10.81640625" style="68" bestFit="1" customWidth="1"/>
    <col min="14853" max="14853" width="10.81640625" style="68" customWidth="1"/>
    <col min="14854" max="14854" width="10.453125" style="68" bestFit="1" customWidth="1"/>
    <col min="14855" max="14855" width="10.81640625" style="68" bestFit="1" customWidth="1"/>
    <col min="14856" max="14856" width="11.81640625" style="68" bestFit="1" customWidth="1"/>
    <col min="14857" max="14857" width="10.90625" style="68"/>
    <col min="14858" max="14858" width="11.81640625" style="68" bestFit="1" customWidth="1"/>
    <col min="14859" max="14859" width="11.54296875" style="68" bestFit="1" customWidth="1"/>
    <col min="14860" max="14860" width="11.81640625" style="68" bestFit="1" customWidth="1"/>
    <col min="14861" max="15105" width="10.90625" style="68"/>
    <col min="15106" max="15106" width="50.54296875" style="68" customWidth="1"/>
    <col min="15107" max="15107" width="10.453125" style="68" bestFit="1" customWidth="1"/>
    <col min="15108" max="15108" width="10.81640625" style="68" bestFit="1" customWidth="1"/>
    <col min="15109" max="15109" width="10.81640625" style="68" customWidth="1"/>
    <col min="15110" max="15110" width="10.453125" style="68" bestFit="1" customWidth="1"/>
    <col min="15111" max="15111" width="10.81640625" style="68" bestFit="1" customWidth="1"/>
    <col min="15112" max="15112" width="11.81640625" style="68" bestFit="1" customWidth="1"/>
    <col min="15113" max="15113" width="10.90625" style="68"/>
    <col min="15114" max="15114" width="11.81640625" style="68" bestFit="1" customWidth="1"/>
    <col min="15115" max="15115" width="11.54296875" style="68" bestFit="1" customWidth="1"/>
    <col min="15116" max="15116" width="11.81640625" style="68" bestFit="1" customWidth="1"/>
    <col min="15117" max="15361" width="10.90625" style="68"/>
    <col min="15362" max="15362" width="50.54296875" style="68" customWidth="1"/>
    <col min="15363" max="15363" width="10.453125" style="68" bestFit="1" customWidth="1"/>
    <col min="15364" max="15364" width="10.81640625" style="68" bestFit="1" customWidth="1"/>
    <col min="15365" max="15365" width="10.81640625" style="68" customWidth="1"/>
    <col min="15366" max="15366" width="10.453125" style="68" bestFit="1" customWidth="1"/>
    <col min="15367" max="15367" width="10.81640625" style="68" bestFit="1" customWidth="1"/>
    <col min="15368" max="15368" width="11.81640625" style="68" bestFit="1" customWidth="1"/>
    <col min="15369" max="15369" width="10.90625" style="68"/>
    <col min="15370" max="15370" width="11.81640625" style="68" bestFit="1" customWidth="1"/>
    <col min="15371" max="15371" width="11.54296875" style="68" bestFit="1" customWidth="1"/>
    <col min="15372" max="15372" width="11.81640625" style="68" bestFit="1" customWidth="1"/>
    <col min="15373" max="15617" width="10.90625" style="68"/>
    <col min="15618" max="15618" width="50.54296875" style="68" customWidth="1"/>
    <col min="15619" max="15619" width="10.453125" style="68" bestFit="1" customWidth="1"/>
    <col min="15620" max="15620" width="10.81640625" style="68" bestFit="1" customWidth="1"/>
    <col min="15621" max="15621" width="10.81640625" style="68" customWidth="1"/>
    <col min="15622" max="15622" width="10.453125" style="68" bestFit="1" customWidth="1"/>
    <col min="15623" max="15623" width="10.81640625" style="68" bestFit="1" customWidth="1"/>
    <col min="15624" max="15624" width="11.81640625" style="68" bestFit="1" customWidth="1"/>
    <col min="15625" max="15625" width="10.90625" style="68"/>
    <col min="15626" max="15626" width="11.81640625" style="68" bestFit="1" customWidth="1"/>
    <col min="15627" max="15627" width="11.54296875" style="68" bestFit="1" customWidth="1"/>
    <col min="15628" max="15628" width="11.81640625" style="68" bestFit="1" customWidth="1"/>
    <col min="15629" max="15873" width="10.90625" style="68"/>
    <col min="15874" max="15874" width="50.54296875" style="68" customWidth="1"/>
    <col min="15875" max="15875" width="10.453125" style="68" bestFit="1" customWidth="1"/>
    <col min="15876" max="15876" width="10.81640625" style="68" bestFit="1" customWidth="1"/>
    <col min="15877" max="15877" width="10.81640625" style="68" customWidth="1"/>
    <col min="15878" max="15878" width="10.453125" style="68" bestFit="1" customWidth="1"/>
    <col min="15879" max="15879" width="10.81640625" style="68" bestFit="1" customWidth="1"/>
    <col min="15880" max="15880" width="11.81640625" style="68" bestFit="1" customWidth="1"/>
    <col min="15881" max="15881" width="10.90625" style="68"/>
    <col min="15882" max="15882" width="11.81640625" style="68" bestFit="1" customWidth="1"/>
    <col min="15883" max="15883" width="11.54296875" style="68" bestFit="1" customWidth="1"/>
    <col min="15884" max="15884" width="11.81640625" style="68" bestFit="1" customWidth="1"/>
    <col min="15885" max="16129" width="10.90625" style="68"/>
    <col min="16130" max="16130" width="50.54296875" style="68" customWidth="1"/>
    <col min="16131" max="16131" width="10.453125" style="68" bestFit="1" customWidth="1"/>
    <col min="16132" max="16132" width="10.81640625" style="68" bestFit="1" customWidth="1"/>
    <col min="16133" max="16133" width="10.81640625" style="68" customWidth="1"/>
    <col min="16134" max="16134" width="10.453125" style="68" bestFit="1" customWidth="1"/>
    <col min="16135" max="16135" width="10.81640625" style="68" bestFit="1" customWidth="1"/>
    <col min="16136" max="16136" width="11.81640625" style="68" bestFit="1" customWidth="1"/>
    <col min="16137" max="16137" width="10.90625" style="68"/>
    <col min="16138" max="16138" width="11.81640625" style="68" bestFit="1" customWidth="1"/>
    <col min="16139" max="16139" width="11.54296875" style="68" bestFit="1" customWidth="1"/>
    <col min="16140" max="16140" width="11.81640625" style="68" bestFit="1" customWidth="1"/>
    <col min="16141" max="16384" width="10.90625" style="68"/>
  </cols>
  <sheetData>
    <row r="1" spans="2:14" ht="10.5">
      <c r="N1" s="69" t="s">
        <v>147</v>
      </c>
    </row>
    <row r="2" spans="2:14" ht="10.5">
      <c r="N2" s="69"/>
    </row>
    <row r="3" spans="2:14" ht="47.25" customHeight="1">
      <c r="B3" s="20" t="s">
        <v>136</v>
      </c>
      <c r="M3" s="69" t="s">
        <v>148</v>
      </c>
    </row>
    <row r="4" spans="2:14" ht="35.25" customHeight="1"/>
    <row r="5" spans="2:14" ht="32.25" customHeight="1">
      <c r="B5" s="99" t="s">
        <v>149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2:14" ht="66.75" customHeight="1">
      <c r="B6" s="70" t="s">
        <v>118</v>
      </c>
      <c r="C6" s="71" t="s">
        <v>55</v>
      </c>
      <c r="D6" s="71" t="s">
        <v>56</v>
      </c>
      <c r="E6" s="71" t="s">
        <v>57</v>
      </c>
      <c r="F6" s="71" t="s">
        <v>58</v>
      </c>
      <c r="G6" s="71" t="s">
        <v>59</v>
      </c>
      <c r="H6" s="71" t="s">
        <v>113</v>
      </c>
      <c r="I6" s="71" t="s">
        <v>111</v>
      </c>
      <c r="J6" s="71" t="s">
        <v>63</v>
      </c>
      <c r="K6" s="71" t="s">
        <v>64</v>
      </c>
      <c r="L6" s="71" t="s">
        <v>65</v>
      </c>
    </row>
    <row r="7" spans="2:14" ht="28.5" customHeight="1">
      <c r="B7" s="89" t="s">
        <v>150</v>
      </c>
      <c r="C7" s="90">
        <v>686.61800000000005</v>
      </c>
      <c r="D7" s="90">
        <v>1736.3320000000001</v>
      </c>
      <c r="E7" s="90">
        <v>4131.6118607040944</v>
      </c>
      <c r="F7" s="90">
        <v>-48.385999999999996</v>
      </c>
      <c r="G7" s="90">
        <v>1765.2150000000004</v>
      </c>
      <c r="H7" s="90">
        <v>10345.070379968651</v>
      </c>
      <c r="I7" s="90">
        <v>-359.34083273874762</v>
      </c>
      <c r="J7" s="90">
        <v>18257.120407933999</v>
      </c>
      <c r="K7" s="90">
        <v>1765.8644615919297</v>
      </c>
      <c r="L7" s="90">
        <v>20022.984869525928</v>
      </c>
    </row>
    <row r="8" spans="2:14" ht="45" customHeight="1">
      <c r="B8" s="91" t="s">
        <v>112</v>
      </c>
      <c r="C8" s="92"/>
      <c r="D8" s="92"/>
      <c r="E8" s="90">
        <v>-1115.9162574052962</v>
      </c>
      <c r="F8" s="92">
        <v>30.665252599999988</v>
      </c>
      <c r="G8" s="92"/>
      <c r="H8" s="92">
        <v>1353.8112394238151</v>
      </c>
      <c r="I8" s="90">
        <v>-182.01320612779801</v>
      </c>
      <c r="J8" s="92">
        <v>86.547028490720948</v>
      </c>
      <c r="K8" s="92">
        <v>216.0433224603799</v>
      </c>
      <c r="L8" s="92">
        <v>302.59035095110085</v>
      </c>
    </row>
    <row r="9" spans="2:14" ht="11">
      <c r="B9" s="93" t="s">
        <v>140</v>
      </c>
      <c r="C9" s="94"/>
      <c r="D9" s="94"/>
      <c r="E9" s="94"/>
      <c r="F9" s="94"/>
      <c r="G9" s="94"/>
      <c r="H9" s="94">
        <v>-576.68700000000001</v>
      </c>
      <c r="I9" s="94"/>
      <c r="J9" s="95">
        <v>-576.68700000000001</v>
      </c>
      <c r="K9" s="94">
        <v>-240.89684508532201</v>
      </c>
      <c r="L9" s="95">
        <v>-817.58384508532208</v>
      </c>
    </row>
    <row r="10" spans="2:14" ht="20">
      <c r="B10" s="96" t="s">
        <v>141</v>
      </c>
      <c r="C10" s="94"/>
      <c r="D10" s="94"/>
      <c r="E10" s="94"/>
      <c r="F10" s="94"/>
      <c r="G10" s="94"/>
      <c r="H10" s="94"/>
      <c r="I10" s="94"/>
      <c r="J10" s="95">
        <v>0</v>
      </c>
      <c r="K10" s="94"/>
      <c r="L10" s="95">
        <v>0</v>
      </c>
    </row>
    <row r="11" spans="2:14" ht="20">
      <c r="B11" s="93" t="s">
        <v>142</v>
      </c>
      <c r="C11" s="94"/>
      <c r="D11" s="94"/>
      <c r="E11" s="94"/>
      <c r="F11" s="94"/>
      <c r="G11" s="94">
        <v>116.1</v>
      </c>
      <c r="H11" s="94">
        <v>-82.314999999999998</v>
      </c>
      <c r="I11" s="94"/>
      <c r="J11" s="95">
        <v>33.784999999999997</v>
      </c>
      <c r="K11" s="94"/>
      <c r="L11" s="95">
        <v>33.784999999999997</v>
      </c>
    </row>
    <row r="12" spans="2:14" ht="20">
      <c r="B12" s="93" t="s">
        <v>143</v>
      </c>
      <c r="C12" s="94"/>
      <c r="D12" s="94"/>
      <c r="E12" s="94"/>
      <c r="F12" s="94"/>
      <c r="G12" s="94"/>
      <c r="H12" s="94">
        <v>-8.5229999999999997</v>
      </c>
      <c r="I12" s="94"/>
      <c r="J12" s="95">
        <v>-8.5229999999999997</v>
      </c>
      <c r="K12" s="94"/>
      <c r="L12" s="95">
        <v>-8.5229999999999997</v>
      </c>
    </row>
    <row r="13" spans="2:14" ht="20">
      <c r="B13" s="93" t="s">
        <v>144</v>
      </c>
      <c r="C13" s="94"/>
      <c r="D13" s="94"/>
      <c r="E13" s="94"/>
      <c r="F13" s="94"/>
      <c r="G13" s="94"/>
      <c r="H13" s="94">
        <v>-18.961277170000002</v>
      </c>
      <c r="I13" s="94"/>
      <c r="J13" s="95">
        <v>-18.961277170000002</v>
      </c>
      <c r="K13" s="94">
        <v>-0.63021253000000022</v>
      </c>
      <c r="L13" s="95">
        <v>-19.591489700000004</v>
      </c>
    </row>
    <row r="14" spans="2:14" ht="11">
      <c r="B14" s="93" t="s">
        <v>151</v>
      </c>
      <c r="C14" s="94"/>
      <c r="D14" s="94"/>
      <c r="E14" s="94"/>
      <c r="F14" s="94"/>
      <c r="G14" s="94"/>
      <c r="H14" s="94">
        <v>7.2089999999999996</v>
      </c>
      <c r="I14" s="94"/>
      <c r="J14" s="95">
        <v>7.2089999999999996</v>
      </c>
      <c r="K14" s="94"/>
      <c r="L14" s="95">
        <v>7.2089999999999996</v>
      </c>
    </row>
    <row r="15" spans="2:14" s="98" customFormat="1" ht="21">
      <c r="B15" s="83" t="s">
        <v>152</v>
      </c>
      <c r="C15" s="84">
        <v>686.61800000000005</v>
      </c>
      <c r="D15" s="84">
        <v>1736.3320000000001</v>
      </c>
      <c r="E15" s="84">
        <v>3015.6956032987982</v>
      </c>
      <c r="F15" s="84">
        <v>-17.720747400000008</v>
      </c>
      <c r="G15" s="84">
        <v>1881.3150000000003</v>
      </c>
      <c r="H15" s="84">
        <v>11019.604342222465</v>
      </c>
      <c r="I15" s="84">
        <v>-541.35403886654558</v>
      </c>
      <c r="J15" s="97">
        <v>17780.490159254718</v>
      </c>
      <c r="K15" s="84">
        <v>1740.3807264369875</v>
      </c>
      <c r="L15" s="97">
        <v>19520.870885691707</v>
      </c>
    </row>
    <row r="16" spans="2:14" ht="15.5">
      <c r="B16" s="86"/>
    </row>
    <row r="17" spans="10:12">
      <c r="J17" s="87"/>
      <c r="K17" s="88"/>
      <c r="L17" s="87"/>
    </row>
  </sheetData>
  <mergeCells count="1">
    <mergeCell ref="B5:L5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53125" defaultRowHeight="11.5" outlineLevelRow="1" outlineLevelCol="1"/>
  <cols>
    <col min="1" max="1" width="29.1796875" style="1" hidden="1" customWidth="1" outlineLevel="1"/>
    <col min="2" max="2" width="26.453125" style="1" customWidth="1" collapsed="1"/>
    <col min="3" max="4" width="13.54296875" style="1" customWidth="1"/>
    <col min="5" max="5" width="12.54296875" style="1" customWidth="1"/>
    <col min="6" max="6" width="12.81640625" style="1" customWidth="1"/>
    <col min="7" max="7" width="14" style="1" customWidth="1"/>
    <col min="8" max="16384" width="11.453125" style="1"/>
  </cols>
  <sheetData>
    <row r="1" spans="1:9" hidden="1" outlineLevel="1">
      <c r="A1" s="1" t="s">
        <v>0</v>
      </c>
    </row>
    <row r="2" spans="1:9" hidden="1" outlineLevel="1">
      <c r="A2" s="1" t="s">
        <v>31</v>
      </c>
    </row>
    <row r="3" spans="1:9" hidden="1" outlineLevel="1">
      <c r="A3" s="1" t="s">
        <v>2</v>
      </c>
    </row>
    <row r="4" spans="1:9" hidden="1" outlineLevel="1">
      <c r="A4" s="1" t="s">
        <v>1</v>
      </c>
    </row>
    <row r="5" spans="1:9" hidden="1" outlineLevel="1">
      <c r="A5" s="1" t="s">
        <v>3</v>
      </c>
    </row>
    <row r="6" spans="1:9" hidden="1" outlineLevel="1">
      <c r="A6" s="1" t="s">
        <v>27</v>
      </c>
    </row>
    <row r="7" spans="1:9" hidden="1" outlineLevel="1">
      <c r="C7" s="1" t="s">
        <v>28</v>
      </c>
      <c r="E7" s="2" t="s">
        <v>29</v>
      </c>
    </row>
    <row r="8" spans="1:9" collapsed="1">
      <c r="C8" s="7"/>
      <c r="D8" s="7"/>
      <c r="E8" s="7"/>
      <c r="F8" s="7"/>
      <c r="G8" s="7"/>
    </row>
    <row r="9" spans="1:9">
      <c r="C9" s="7"/>
      <c r="D9" s="7"/>
      <c r="E9" s="7"/>
      <c r="F9" s="7"/>
      <c r="G9" s="7"/>
    </row>
    <row r="10" spans="1:9" hidden="1" outlineLevel="1">
      <c r="F10" s="2"/>
      <c r="G10" s="2"/>
    </row>
    <row r="11" spans="1:9" collapsed="1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>
      <c r="A12" s="1" t="s">
        <v>19</v>
      </c>
      <c r="B12" s="13" t="s">
        <v>18</v>
      </c>
      <c r="C12" s="14">
        <f>_xll.GetCtData("CO-AMOUNT","CONS-AMOUNT",$A$1:$A$6,$A12,C$7,"#")</f>
        <v>0</v>
      </c>
      <c r="D12" s="14"/>
      <c r="E12" s="14">
        <f>_xll.GetCtData("CO-AMOUNT","CONS-AMOUNT",$A$1:$A$6,$A12,E$7,"#")</f>
        <v>0</v>
      </c>
      <c r="F12" s="10"/>
      <c r="G12" s="10"/>
      <c r="H12" s="9"/>
      <c r="I12" s="9"/>
    </row>
    <row r="13" spans="1:9">
      <c r="A13" s="1" t="s">
        <v>20</v>
      </c>
      <c r="B13" s="5" t="s">
        <v>6</v>
      </c>
      <c r="C13" s="6">
        <f>_xll.GetCtData("CO-AMOUNT","CONS-AMOUNT",$A$1:$A$6,$A13,C$7,"#")</f>
        <v>0</v>
      </c>
      <c r="D13" s="6"/>
      <c r="E13" s="6">
        <f>_xll.GetCtData("CO-AMOUNT","CONS-AMOUNT",$A$1:$A$6,$A13,E$7,"#")</f>
        <v>0</v>
      </c>
      <c r="F13" s="9"/>
      <c r="G13" s="10"/>
      <c r="H13" s="9"/>
      <c r="I13" s="9"/>
    </row>
    <row r="14" spans="1:9">
      <c r="A14" s="1" t="s">
        <v>21</v>
      </c>
      <c r="B14" s="5" t="s">
        <v>7</v>
      </c>
      <c r="C14" s="6">
        <f>_xll.GetCtData("CO-AMOUNT","CONS-AMOUNT",$A$1:$A$6,$A14,C$7,"#")</f>
        <v>0</v>
      </c>
      <c r="D14" s="6"/>
      <c r="E14" s="6">
        <f>_xll.GetCtData("CO-AMOUNT","CONS-AMOUNT",$A$1:$A$6,$A14,E$7,"#")</f>
        <v>0</v>
      </c>
      <c r="F14" s="9"/>
      <c r="G14" s="10"/>
      <c r="H14" s="9"/>
      <c r="I14" s="9"/>
    </row>
    <row r="15" spans="1:9">
      <c r="A15" s="1" t="s">
        <v>22</v>
      </c>
      <c r="B15" s="15" t="s">
        <v>8</v>
      </c>
      <c r="C15" s="6">
        <f>_xll.GetCtData("CO-AMOUNT","CONS-AMOUNT",$A$1:$A$6,$A15,C$7,"#-40418")</f>
        <v>-40418</v>
      </c>
      <c r="D15" s="16"/>
      <c r="E15" s="16">
        <f>_xll.GetCtData("CO-AMOUNT","CONS-AMOUNT",$A$1:$A$6,$A15,E$7,"#47791")</f>
        <v>47791</v>
      </c>
      <c r="F15" s="9"/>
      <c r="G15" s="10"/>
      <c r="H15" s="9"/>
      <c r="I15" s="9"/>
    </row>
    <row r="16" spans="1:9">
      <c r="A16" s="1" t="s">
        <v>23</v>
      </c>
      <c r="B16" s="15" t="s">
        <v>9</v>
      </c>
      <c r="C16" s="6">
        <f>_xll.GetCtData("CO-AMOUNT","CONS-AMOUNT",$A$1:$A$6,$A16,C$7,"#-22493,555847294")</f>
        <v>-22493.555847293999</v>
      </c>
      <c r="D16" s="16"/>
      <c r="E16" s="16">
        <f>_xll.GetCtData("CO-AMOUNT","CONS-AMOUNT",$A$1:$A$6,$A16,E$7,"#592010,131364912")</f>
        <v>592010.13136491203</v>
      </c>
      <c r="F16" s="9"/>
      <c r="G16" s="10"/>
      <c r="H16" s="9"/>
      <c r="I16" s="9"/>
    </row>
    <row r="17" spans="1:9">
      <c r="A17" s="1" t="s">
        <v>24</v>
      </c>
      <c r="B17" s="15" t="s">
        <v>10</v>
      </c>
      <c r="C17" s="6">
        <f>_xll.GetCtData("CO-AMOUNT","CONS-AMOUNT",$A$1:$A$6,$A17,C$7,"#")</f>
        <v>0</v>
      </c>
      <c r="D17" s="16"/>
      <c r="E17" s="16">
        <f>_xll.GetCtData("CO-AMOUNT","CONS-AMOUNT",$A$1:$A$6,$A17,E$7,"#3787")</f>
        <v>3787</v>
      </c>
      <c r="F17" s="9"/>
      <c r="G17" s="10"/>
      <c r="H17" s="9"/>
      <c r="I17" s="9"/>
    </row>
    <row r="18" spans="1:9">
      <c r="A18" s="1" t="s">
        <v>25</v>
      </c>
      <c r="B18" s="15"/>
      <c r="C18" s="6">
        <f>_xll.GetCtData("CO-AMOUNT","CONS-AMOUNT",$A$1:$A$6,$A18,C$7,"#-1663")</f>
        <v>-1663</v>
      </c>
      <c r="D18" s="16"/>
      <c r="E18" s="16">
        <f>_xll.GetCtData("CO-AMOUNT","CONS-AMOUNT",$A$1:$A$6,$A18,E$7,"#36058")</f>
        <v>36058</v>
      </c>
      <c r="F18" s="9"/>
      <c r="G18" s="10"/>
      <c r="H18" s="9"/>
      <c r="I18" s="9"/>
    </row>
    <row r="19" spans="1:9">
      <c r="A19" s="1" t="s">
        <v>26</v>
      </c>
      <c r="B19" s="15"/>
      <c r="C19" s="6">
        <f>_xll.GetCtData("CO-AMOUNT","CONS-AMOUNT",$A$1:$A$6,$A19,C$7,"#0")</f>
        <v>0</v>
      </c>
      <c r="D19" s="16"/>
      <c r="E19" s="16">
        <f>_xll.GetCtData("CO-AMOUNT","CONS-AMOUNT",$A$1:$A$6,$A19,E$7,"#3289")</f>
        <v>3289</v>
      </c>
      <c r="F19" s="9"/>
      <c r="G19" s="10"/>
      <c r="H19" s="9"/>
      <c r="I19" s="9"/>
    </row>
    <row r="20" spans="1:9">
      <c r="B20" s="15"/>
      <c r="C20" s="16"/>
      <c r="D20" s="16"/>
      <c r="E20" s="16"/>
      <c r="F20" s="9"/>
      <c r="G20" s="10"/>
      <c r="H20" s="9"/>
      <c r="I20" s="9"/>
    </row>
    <row r="21" spans="1:9">
      <c r="A21" s="1" t="s">
        <v>12</v>
      </c>
      <c r="B21" s="17" t="s">
        <v>11</v>
      </c>
      <c r="C21" s="16">
        <f>_xll.GetCtData("CO-AMOUNT","CONS-AMOUNT",$A$1:$A$6,$A21,C$7,"#")</f>
        <v>0</v>
      </c>
      <c r="D21" s="16"/>
      <c r="E21" s="16">
        <f>_xll.GetCtData("CO-AMOUNT","CONS-AMOUNT",$A$1:$A$6,$A21,E$7,"#")</f>
        <v>0</v>
      </c>
      <c r="F21" s="10"/>
      <c r="G21" s="10"/>
      <c r="H21" s="9"/>
      <c r="I21" s="9"/>
    </row>
    <row r="22" spans="1:9">
      <c r="A22" s="1" t="s">
        <v>14</v>
      </c>
      <c r="B22" s="17" t="s">
        <v>13</v>
      </c>
      <c r="C22" s="16">
        <f>_xll.GetCtData("CO-AMOUNT","CONS-AMOUNT",$A$1:$A$6,$A22,C$7,"#")</f>
        <v>0</v>
      </c>
      <c r="D22" s="16"/>
      <c r="E22" s="16">
        <f>_xll.GetCtData("CO-AMOUNT","CONS-AMOUNT",$A$1:$A$6,$A22,E$7,"#25")</f>
        <v>25</v>
      </c>
      <c r="F22" s="10"/>
      <c r="G22" s="10"/>
      <c r="H22" s="9"/>
      <c r="I22" s="9"/>
    </row>
    <row r="23" spans="1:9">
      <c r="A23" s="1" t="s">
        <v>15</v>
      </c>
      <c r="B23" s="15" t="s">
        <v>16</v>
      </c>
      <c r="C23" s="16">
        <f>_xll.GetCtData("CO-AMOUNT","CONS-AMOUNT",$A$1:$A$6,$A23,C$7,"#6852")</f>
        <v>6852</v>
      </c>
      <c r="D23" s="16"/>
      <c r="E23" s="16">
        <f>_xll.GetCtData("CO-AMOUNT","CONS-AMOUNT",$A$1:$A$6,$A23,E$7,"#-3365")</f>
        <v>-3365</v>
      </c>
      <c r="F23" s="9"/>
      <c r="G23" s="9"/>
      <c r="H23" s="9"/>
      <c r="I23" s="9"/>
    </row>
    <row r="24" spans="1:9">
      <c r="A24" s="3" t="s">
        <v>4</v>
      </c>
      <c r="B24" s="18"/>
      <c r="C24" s="19">
        <f>C12+C13+C14</f>
        <v>0</v>
      </c>
      <c r="D24" s="19"/>
      <c r="E24" s="19">
        <f>E12+E13+E14</f>
        <v>0</v>
      </c>
      <c r="F24" s="11"/>
      <c r="G24" s="11"/>
      <c r="H24" s="9"/>
      <c r="I24" s="9"/>
    </row>
    <row r="25" spans="1:9">
      <c r="F25" s="9"/>
      <c r="G25" s="9"/>
      <c r="H25" s="9"/>
      <c r="I25" s="9"/>
    </row>
    <row r="26" spans="1:9">
      <c r="F26" s="9"/>
      <c r="G26" s="9"/>
      <c r="H26" s="9"/>
      <c r="I26" s="9"/>
    </row>
    <row r="27" spans="1:9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autoPict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P&amp;L</vt:lpstr>
      <vt:lpstr>BS (Liabilities)</vt:lpstr>
      <vt:lpstr>BS (Assets)</vt:lpstr>
      <vt:lpstr>Equity</vt:lpstr>
      <vt:lpstr>Equity N-1</vt:lpstr>
      <vt:lpstr>20-3Dépréciations</vt:lpstr>
      <vt:lpstr>'20-3Dépréciations'!Zone_d_impression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LEGRAND Nicolas</cp:lastModifiedBy>
  <cp:lastPrinted>2018-02-08T14:02:44Z</cp:lastPrinted>
  <dcterms:created xsi:type="dcterms:W3CDTF">1996-10-21T11:03:58Z</dcterms:created>
  <dcterms:modified xsi:type="dcterms:W3CDTF">2020-02-19T18:17:38Z</dcterms:modified>
</cp:coreProperties>
</file>